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D86C119E-6683-4043-89AD-EA85FC142B12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67" i="60"/>
  <c r="C153" i="60"/>
  <c r="C142" i="60"/>
  <c r="C127" i="60"/>
  <c r="C124" i="60"/>
  <c r="C113" i="60"/>
  <c r="C103" i="60"/>
  <c r="C96" i="60"/>
  <c r="C181" i="60" l="1"/>
  <c r="C166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<sst xmlns="http://schemas.openxmlformats.org/spreadsheetml/2006/main" count="918" uniqueCount="606">
  <si>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</si>
  <si>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</si>
  <si>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</si>
  <si>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</si>
  <si>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</si>
  <si>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</si>
  <si>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</si>
  <si>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</si>
  <si>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</si>
  <si>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</si>
  <si>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</si>
  <si>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</si>
  <si>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</si>
  <si>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</si>
  <si>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</si>
  <si>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</si>
  <si>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</si>
  <si>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</si>
  <si>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</si>
  <si>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</si>
  <si>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</si>
  <si>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</si>
  <si>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</si>
  <si>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</si>
  <si>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</si>
  <si>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</si>
  <si>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</si>
  <si>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</si>
  <si>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</si>
  <si>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</si>
  <si>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</si>
  <si>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</si>
  <si>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</si>
  <si>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</si>
  <si>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</si>
  <si>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</si>
  <si>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</si>
  <si>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</si>
  <si>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</si>
  <si>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</si>
  <si>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</si>
  <si>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</si>
  <si>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</si>
  <si>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</si>
  <si>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</si>
  <si>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</si>
  <si>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</si>
  <si>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</si>
  <si>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</si>
  <si>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</si>
  <si>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</si>
  <si>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</si>
  <si>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</si>
  <si>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</si>
  <si>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</si>
  <si>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</si>
  <si>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</si>
  <si>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</si>
  <si>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</si>
  <si>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</si>
  <si>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</si>
  <si>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</si>
  <si>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</si>
  <si>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</si>
  <si>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</si>
  <si>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</si>
  <si>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</si>
  <si>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</si>
  <si>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</si>
  <si>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</si>
  <si>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</si>
  <si>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</si>
  <si>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</si>
  <si>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</si>
  <si>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</si>
  <si>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</si>
  <si>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</si>
  <si>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</si>
  <si>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</si>
  <si>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</si>
  <si>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</si>
  <si>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</si>
  <si>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</si>
  <si>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</si>
  <si>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</si>
  <si>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</si>
  <si>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</si>
  <si>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</si>
  <si>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</si>
  <si>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</si>
  <si>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</si>
  <si>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</si>
  <si>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</si>
  <si>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</si>
  <si>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</si>
  <si>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</si>
  <si>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</si>
  <si>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</si>
  <si>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</si>
  <si>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</si>
  <si>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</si>
  <si>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</si>
  <si>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</si>
  <si>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</si>
  <si>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</si>
  <si>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</si>
  <si>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</si>
  <si>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</si>
  <si>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</si>
  <si>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</si>
  <si>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</si>
  <si>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</si>
  <si>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</si>
  <si>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</si>
  <si>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</si>
  <si>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</si>
  <si>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</si>
  <si>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</si>
  <si>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</si>
  <si>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</si>
  <si>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</si>
  <si>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</si>
  <si>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</si>
  <si>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</si>
  <si>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</si>
  <si>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</si>
  <si>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</si>
  <si>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</si>
  <si>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</si>
  <si>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</si>
  <si>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</si>
  <si>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</si>
  <si>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</si>
  <si>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</si>
  <si>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</si>
  <si>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</si>
  <si>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</si>
  <si>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</si>
  <si>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</si>
  <si>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</si>
  <si>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</si>
  <si>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</si>
  <si>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</si>
  <si>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</si>
  <si>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</si>
  <si>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</si>
  <si>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</si>
  <si>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</si>
  <si>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</si>
  <si>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</si>
  <si>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</si>
  <si>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</si>
  <si>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</si>
  <si>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</si>
  <si>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</si>
  <si>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</si>
  <si>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</si>
  <si>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</si>
  <si>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</si>
  <si>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</si>
  <si>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</si>
  <si>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</si>
  <si>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</si>
  <si>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</si>
  <si>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</si>
  <si>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</si>
  <si>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</si>
  <si>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</si>
  <si>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</si>
  <si>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</si>
  <si>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</si>
  <si>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</si>
  <si>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</si>
  <si>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</si>
  <si>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</si>
  <si>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</si>
  <si>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</si>
  <si>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</si>
  <si>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</si>
  <si>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</si>
  <si>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</si>
  <si>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</si>
  <si>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</si>
  <si>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</si>
  <si>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</si>
  <si>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</si>
  <si>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</si>
  <si>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</si>
  <si>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</si>
  <si>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</si>
  <si>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</si>
  <si>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</si>
  <si>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</si>
  <si>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</si>
  <si>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</si>
  <si>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</si>
  <si>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</si>
  <si>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</si>
  <si>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</si>
  <si>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</si>
  <si>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</si>
  <si>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</si>
  <si>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</si>
  <si>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</si>
  <si>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</si>
  <si>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</si>
  <si>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</si>
  <si>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</si>
  <si>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</si>
  <si>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</si>
  <si>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</si>
  <si>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</si>
  <si>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</si>
  <si>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</si>
  <si>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</si>
  <si>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</si>
  <si>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</si>
  <si>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</si>
  <si>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</si>
  <si>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</si>
  <si>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</si>
  <si>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</si>
  <si>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</si>
  <si>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</si>
  <si>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</si>
  <si>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</si>
  <si>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</si>
  <si>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</si>
  <si>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</si>
  <si>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</si>
  <si>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</si>
  <si>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</si>
  <si>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</si>
  <si>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</si>
  <si>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</si>
  <si>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</si>
  <si>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</si>
  <si>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</si>
  <si>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</si>
  <si>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</si>
  <si>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</si>
  <si>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</si>
  <si>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</si>
  <si>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</si>
  <si>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</si>
  <si>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</si>
  <si>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</si>
  <si>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</si>
  <si>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</si>
  <si>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</si>
  <si>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</si>
  <si>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</si>
  <si>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</si>
  <si>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</si>
  <si>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</si>
  <si>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</si>
  <si>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</si>
  <si>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</si>
  <si>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</si>
  <si>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</si>
  <si>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</si>
  <si>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</si>
  <si>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</si>
  <si>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</si>
  <si>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</si>
  <si>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</si>
  <si>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</si>
  <si>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</si>
  <si>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</si>
  <si>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</si>
  <si>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</si>
  <si>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</si>
  <si>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</si>
  <si>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</si>
  <si>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</si>
  <si>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</si>
  <si>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</si>
  <si>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</si>
  <si>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</si>
  <si>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</si>
  <si>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</si>
  <si>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</si>
  <si>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</si>
  <si>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</si>
  <si>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</si>
  <si>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</si>
  <si>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</si>
  <si>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</si>
  <si>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</si>
  <si>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</si>
  <si>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</si>
  <si>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</si>
  <si>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</si>
  <si>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</si>
  <si>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</si>
  <si>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</si>
  <si>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</si>
  <si>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</si>
  <si>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</si>
  <si>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</si>
  <si>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</si>
  <si>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</si>
  <si>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</si>
  <si>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</si>
  <si>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</si>
  <si>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</si>
  <si>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</si>
  <si>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</si>
  <si>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</si>
  <si>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</si>
  <si>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</si>
  <si>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</si>
  <si>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</si>
  <si>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</si>
  <si>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</si>
  <si>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</si>
  <si>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</si>
  <si>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</si>
  <si>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</si>
  <si>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</si>
  <si>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</si>
  <si>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</si>
  <si>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</si>
  <si>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</si>
  <si>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</si>
  <si>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</si>
  <si>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</si>
  <si>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</si>
  <si>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</si>
  <si>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</si>
  <si>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</si>
  <si>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</si>
  <si>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</si>
  <si>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</si>
  <si>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</si>
  <si>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</si>
  <si>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</si>
  <si>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</si>
  <si>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</si>
  <si>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</si>
  <si>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</si>
  <si>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</si>
  <si>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</si>
  <si>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</si>
  <si>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</si>
  <si>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</si>
  <si>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</si>
  <si>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</si>
  <si>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</si>
  <si>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</si>
  <si>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</si>
  <si>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</si>
  <si>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</si>
  <si>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</si>
  <si>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</si>
  <si>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</si>
  <si>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</si>
  <si>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</si>
  <si>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</si>
  <si>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</si>
  <si>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</si>
  <si>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</si>
  <si>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</si>
  <si>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</si>
  <si>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</si>
  <si>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</si>
  <si>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</si>
  <si>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</si>
  <si>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</si>
  <si>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</si>
  <si>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</si>
  <si>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</si>
  <si>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</si>
  <si>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</si>
  <si>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</si>
  <si>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</si>
  <si>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</si>
  <si>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</si>
  <si>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</si>
  <si>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</si>
  <si>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</si>
  <si>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</si>
  <si>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</si>
  <si>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</si>
  <si>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</si>
  <si>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</si>
  <si>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</si>
  <si>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</si>
  <si>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</si>
  <si>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</si>
  <si>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</si>
  <si>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</si>
  <si>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</si>
  <si>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</si>
  <si>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</si>
  <si>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</si>
  <si>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</si>
  <si>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</si>
  <si>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</si>
  <si>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</si>
  <si>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</si>
  <si>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</si>
  <si>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</si>
  <si>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</si>
  <si>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</si>
  <si>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</si>
  <si>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</si>
  <si>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</si>
  <si>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</si>
  <si>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</si>
  <si>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</si>
  <si>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</si>
  <si>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</si>
  <si>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</si>
  <si>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</si>
  <si>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</si>
  <si>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</si>
  <si>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</si>
  <si>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</si>
  <si>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</si>
  <si>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</si>
  <si>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</si>
  <si>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</si>
  <si>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</si>
  <si>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</si>
  <si>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</si>
  <si>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</si>
  <si>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</si>
  <si>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</si>
  <si>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</si>
  <si>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</si>
  <si>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</si>
  <si>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</si>
  <si>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</si>
  <si>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</si>
  <si>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</si>
  <si>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</si>
  <si>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</si>
  <si>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</si>
  <si>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</si>
  <si>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</si>
  <si>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</si>
  <si>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</si>
  <si>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</si>
  <si>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</si>
  <si>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</si>
  <si>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</si>
  <si>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</si>
  <si>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</si>
  <si>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</si>
  <si>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</si>
  <si>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</si>
  <si>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</si>
  <si>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</si>
  <si>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</si>
  <si>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</si>
  <si>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</si>
  <si>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</si>
  <si>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</si>
  <si>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</si>
  <si>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</si>
  <si>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</si>
  <si>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</si>
  <si>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</si>
  <si>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</si>
  <si>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</si>
  <si>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</si>
  <si>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</si>
  <si>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</si>
  <si>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</si>
  <si>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</si>
  <si>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</si>
  <si>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</si>
  <si>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</si>
  <si>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</si>
  <si>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</si>
  <si>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</si>
  <si>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</si>
  <si>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</si>
  <si>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</si>
  <si>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</si>
  <si>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</si>
  <si>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</si>
  <si>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</si>
  <si>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</si>
  <si>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</si>
  <si>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</si>
  <si>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</si>
  <si>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</si>
  <si>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</si>
  <si>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</si>
  <si>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</si>
  <si>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</si>
  <si>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</si>
  <si>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</si>
  <si>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</si>
  <si>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</si>
  <si>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</si>
  <si>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</si>
  <si>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</si>
  <si>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</si>
  <si>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</si>
  <si>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</si>
  <si>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</si>
  <si>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</si>
  <si>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</si>
  <si>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</si>
  <si>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</si>
  <si>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</si>
  <si>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</si>
  <si>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</si>
  <si>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</si>
  <si>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</si>
  <si>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</si>
  <si>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</si>
  <si>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</si>
  <si>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</si>
  <si>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</si>
  <si>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</si>
  <si>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</si>
  <si>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</si>
  <si>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</si>
  <si>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</si>
  <si>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</si>
  <si>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</si>
  <si>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</si>
  <si>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</si>
  <si>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</si>
  <si>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</si>
  <si>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</si>
  <si>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</si>
  <si>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</si>
  <si>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</si>
  <si>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</si>
  <si>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</si>
  <si>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</si>
  <si>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</si>
  <si>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</si>
  <si>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</si>
  <si>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</si>
  <si>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</si>
  <si>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</si>
  <si>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</si>
  <si>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</si>
  <si>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</si>
  <si>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</si>
  <si>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</si>
  <si>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</si>
  <si>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</si>
  <si>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</si>
  <si>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</si>
  <si>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</si>
  <si>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</si>
  <si>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</si>
  <si>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</si>
  <si>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</si>
  <si>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</si>
  <si>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</si>
  <si>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</si>
  <si>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</si>
  <si>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</si>
  <si>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</si>
  <si>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</si>
  <si>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</si>
  <si>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</si>
  <si>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</si>
  <si>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</si>
  <si>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</si>
  <si>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</si>
  <si>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</si>
  <si>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</si>
  <si>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</si>
  <si>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</si>
  <si>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</si>
  <si>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</si>
  <si>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</si>
  <si>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</si>
  <si>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</si>
  <si>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</si>
  <si>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</si>
  <si>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</si>
  <si>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</si>
  <si>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</si>
  <si>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</si>
  <si>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</si>
  <si>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</si>
  <si>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</si>
  <si>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</si>
  <si>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</si>
  <si>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</si>
  <si>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</si>
  <si>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</si>
  <si>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</si>
  <si>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</si>
  <si>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</si>
  <si>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</si>
  <si>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INTEGRAL PARA EL DESARROLLO DE LA FAMILIA DEL MUNICIPIO DE MOROLEÓN, GTO.</t>
  </si>
  <si>
    <t>Del 1 de Enero al 30 de Septiembre de 2025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</si>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</sst>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top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4200525</xdr:colOff>
      <xdr:row>1</xdr:row>
      <xdr:rowOff>9525</xdr:rowOff>
    </xdr:from>
    <xdr:to>
      <xdr:col>1</xdr:col>
      <xdr:colOff>4876800</xdr:colOff>
      <xdr:row>3</xdr:row>
      <xdr:rowOff>177981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DC86BE-00B5-4C82-A35C-E21DD773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209550"/>
          <a:ext cx="676275" cy="5685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47625</xdr:rowOff>
    </xdr:from>
    <xdr:to>
      <xdr:col>0</xdr:col>
      <xdr:colOff>885825</xdr:colOff>
      <xdr:row>4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3403C943-62DD-4733-B647-31C25EC846D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525" y="247650"/>
          <a:ext cx="876300" cy="5524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114300</xdr:rowOff>
    </xdr:from>
    <xdr:to>
      <xdr:col>1</xdr:col>
      <xdr:colOff>219075</xdr:colOff>
      <xdr:row>3</xdr:row>
      <xdr:rowOff>190500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F09BC043-A02F-401F-8AB0-1BFE566D133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5" y="352425"/>
          <a:ext cx="876300" cy="55245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542925</xdr:colOff>
      <xdr:row>1</xdr:row>
      <xdr:rowOff>80231</xdr:rowOff>
    </xdr:from>
    <xdr:to>
      <xdr:col>3</xdr:col>
      <xdr:colOff>180975</xdr:colOff>
      <xdr:row>3</xdr:row>
      <xdr:rowOff>172487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4E2F08-5A34-45EB-9EC9-885DD1FC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3700" y="318356"/>
          <a:ext cx="676275" cy="568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2540000</xdr:colOff>
      <xdr:row>0</xdr:row>
      <xdr:rowOff>95250</xdr:rowOff>
    </xdr:from>
    <xdr:to>
      <xdr:col>5</xdr:col>
      <xdr:colOff>3549657</xdr:colOff>
      <xdr:row>3</xdr:row>
      <xdr:rowOff>229637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51F7D7-48D6-4DA1-9B62-4B66AA4D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7500" y="95250"/>
          <a:ext cx="1009657" cy="848762"/>
        </a:xfrm>
        <a:prstGeom prst="rect">
          <a:avLst/>
        </a:prstGeom>
      </xdr:spPr>
    </xdr:pic>
    <xdr:clientData/>
  </xdr:twoCellAnchor>
  <xdr:twoCellAnchor editAs="oneCell">
    <xdr:from>
      <xdr:col>0</xdr:col>
      <xdr:colOff>63499</xdr:colOff>
      <xdr:row>0</xdr:row>
      <xdr:rowOff>142875</xdr:rowOff>
    </xdr:from>
    <xdr:to>
      <xdr:col>1</xdr:col>
      <xdr:colOff>587374</xdr:colOff>
      <xdr:row>3</xdr:row>
      <xdr:rowOff>187325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5AD57FE1-7CE1-4754-8D4A-778A753D90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3499" y="142875"/>
          <a:ext cx="1190625" cy="75882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142875</xdr:rowOff>
    </xdr:from>
    <xdr:to>
      <xdr:col>1</xdr:col>
      <xdr:colOff>228600</xdr:colOff>
      <xdr:row>3</xdr:row>
      <xdr:rowOff>219075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BBB5D0B6-F058-4350-A872-A91695A02C2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" y="381000"/>
          <a:ext cx="876300" cy="552450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800100</xdr:colOff>
      <xdr:row>1</xdr:row>
      <xdr:rowOff>38100</xdr:rowOff>
    </xdr:from>
    <xdr:to>
      <xdr:col>4</xdr:col>
      <xdr:colOff>1587507</xdr:colOff>
      <xdr:row>3</xdr:row>
      <xdr:rowOff>223779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194146-D627-4EEC-9337-3A5B6123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276225"/>
          <a:ext cx="787407" cy="6619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805202</xdr:colOff>
      <xdr:row>1</xdr:row>
      <xdr:rowOff>38100</xdr:rowOff>
    </xdr:from>
    <xdr:to>
      <xdr:col>4</xdr:col>
      <xdr:colOff>1592609</xdr:colOff>
      <xdr:row>3</xdr:row>
      <xdr:rowOff>223779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EE1B6-9CEE-4520-BB9D-EB96047A2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5127" y="276225"/>
          <a:ext cx="787407" cy="661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142875</xdr:rowOff>
    </xdr:from>
    <xdr:to>
      <xdr:col>1</xdr:col>
      <xdr:colOff>209550</xdr:colOff>
      <xdr:row>3</xdr:row>
      <xdr:rowOff>219075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1F857D79-89E3-4E10-AC6F-E555FC370B5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381000"/>
          <a:ext cx="876300" cy="552450"/>
        </a:xfrm>
        <a:prstGeom prst="rect">
          <a:avLst/>
        </a:prstGeom>
        <a:ln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95251</xdr:rowOff>
    </xdr:from>
    <xdr:to>
      <xdr:col>1</xdr:col>
      <xdr:colOff>685800</xdr:colOff>
      <xdr:row>3</xdr:row>
      <xdr:rowOff>190501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162E6C17-93EF-4CF9-8FCB-DF8180A461E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" y="323851"/>
          <a:ext cx="876300" cy="55245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533400</xdr:colOff>
      <xdr:row>1</xdr:row>
      <xdr:rowOff>142875</xdr:rowOff>
    </xdr:from>
    <xdr:to>
      <xdr:col>3</xdr:col>
      <xdr:colOff>1934</xdr:colOff>
      <xdr:row>3</xdr:row>
      <xdr:rowOff>223779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BD296-F136-477E-8D15-1C48C8209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371475"/>
          <a:ext cx="640109" cy="5381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</xdr:row>
      <xdr:rowOff>66675</xdr:rowOff>
    </xdr:from>
    <xdr:to>
      <xdr:col>2</xdr:col>
      <xdr:colOff>1154459</xdr:colOff>
      <xdr:row>3</xdr:row>
      <xdr:rowOff>128529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8B5B27-0020-4CA6-AF74-8E859016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04800"/>
          <a:ext cx="640109" cy="538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95251</xdr:rowOff>
    </xdr:from>
    <xdr:to>
      <xdr:col>1</xdr:col>
      <xdr:colOff>495300</xdr:colOff>
      <xdr:row>3</xdr:row>
      <xdr:rowOff>133351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8A6D6307-0C4C-41DF-B4F1-DE4216A5A36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8575" y="333376"/>
          <a:ext cx="704850" cy="514350"/>
        </a:xfrm>
        <a:prstGeom prst="rect">
          <a:avLst/>
        </a:prstGeom>
        <a:ln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24423</xdr:colOff>
      <xdr:row>0</xdr:row>
      <xdr:rowOff>48846</xdr:rowOff>
    </xdr:from>
    <xdr:to>
      <xdr:col>1</xdr:col>
      <xdr:colOff>415192</xdr:colOff>
      <xdr:row>3</xdr:row>
      <xdr:rowOff>122115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A1170A6-30ED-4810-8F8E-DC83D6FCA9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423" y="48846"/>
          <a:ext cx="1062404" cy="805961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586155</xdr:colOff>
      <xdr:row>0</xdr:row>
      <xdr:rowOff>61058</xdr:rowOff>
    </xdr:from>
    <xdr:to>
      <xdr:col>6</xdr:col>
      <xdr:colOff>224918</xdr:colOff>
      <xdr:row>3</xdr:row>
      <xdr:rowOff>112844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90D38C-D3E0-4725-BB27-895B18A0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5578" y="61058"/>
          <a:ext cx="933186" cy="784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18"/>
  <sheetViews>
    <sheetView zoomScaleNormal="100" zoomScaleSheetLayoutView="100" workbookViewId="0">
      <pane ySplit="5" topLeftCell="A33" activePane="bottomLeft" state="frozen"/>
      <selection activeCell="A14" sqref="A14:B14"/>
      <selection pane="bottomLeft" sqref="A1:E50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596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597</v>
      </c>
      <c r="B3" s="168"/>
      <c r="C3" s="10" t="s">
        <v>497</v>
      </c>
      <c r="D3" s="107">
        <v>3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4" x14ac:dyDescent="0.2">
      <c r="A33" s="4"/>
      <c r="B33" s="7"/>
    </row>
    <row r="34" spans="1:4" x14ac:dyDescent="0.2">
      <c r="A34" s="4"/>
      <c r="B34" s="6"/>
    </row>
    <row r="35" spans="1:4" x14ac:dyDescent="0.2">
      <c r="A35" s="35" t="s">
        <v>36</v>
      </c>
      <c r="B35" s="36" t="s">
        <v>31</v>
      </c>
    </row>
    <row r="36" spans="1:4" x14ac:dyDescent="0.2">
      <c r="A36" s="35" t="s">
        <v>37</v>
      </c>
      <c r="B36" s="36" t="s">
        <v>32</v>
      </c>
    </row>
    <row r="37" spans="1:4" x14ac:dyDescent="0.2">
      <c r="A37" s="4"/>
      <c r="B37" s="7"/>
    </row>
    <row r="38" spans="1:4" x14ac:dyDescent="0.2">
      <c r="A38" s="4"/>
      <c r="B38" s="5" t="s">
        <v>34</v>
      </c>
    </row>
    <row r="39" spans="1:4" x14ac:dyDescent="0.2">
      <c r="A39" s="4" t="s">
        <v>35</v>
      </c>
      <c r="B39" s="36" t="s">
        <v>28</v>
      </c>
    </row>
    <row r="40" spans="1:4" x14ac:dyDescent="0.2">
      <c r="A40" s="4"/>
      <c r="B40" s="36" t="s">
        <v>517</v>
      </c>
    </row>
    <row r="41" spans="1:4" x14ac:dyDescent="0.2">
      <c r="A41" s="4"/>
      <c r="B41" s="36" t="s">
        <v>549</v>
      </c>
    </row>
    <row r="42" spans="1:4" x14ac:dyDescent="0.2">
      <c r="A42" s="4"/>
      <c r="B42" s="36" t="s">
        <v>550</v>
      </c>
    </row>
    <row r="43" spans="1:4" ht="12" thickBot="1" x14ac:dyDescent="0.25">
      <c r="A43" s="8"/>
      <c r="B43" s="9"/>
    </row>
    <row r="45" spans="1:4" x14ac:dyDescent="0.2">
      <c r="A45" s="1" t="s">
        <v>518</v>
      </c>
    </row>
    <row r="47" spans="1:4" x14ac:dyDescent="0.2">
      <c r="B47" s="161" t="s">
        <v>598</v>
      </c>
      <c r="C47" s="172" t="s">
        <v>599</v>
      </c>
      <c r="D47" s="172"/>
    </row>
    <row r="48" spans="1:4" ht="15" x14ac:dyDescent="0.25">
      <c r="B48" s="161" t="s">
        <v>600</v>
      </c>
      <c r="C48" s="161" t="s">
        <v>601</v>
      </c>
      <c r="D48"/>
    </row>
    <row r="49" spans="2:4" x14ac:dyDescent="0.2">
      <c r="B49" s="161" t="s">
        <v>602</v>
      </c>
      <c r="C49" s="162" t="s">
        <v>603</v>
      </c>
      <c r="D49" s="162"/>
    </row>
    <row r="50" spans="2:4" x14ac:dyDescent="0.2">
      <c r="B50" s="161" t="s">
        <v>604</v>
      </c>
      <c r="C50" s="162" t="s">
        <v>605</v>
      </c>
      <c r="D50" s="162"/>
    </row>
    <row r="87" spans="3:3" x14ac:dyDescent="0.2">
      <c r="C87" s="1">
        <v>0</v>
      </c>
    </row>
    <row r="88" spans="3:3" x14ac:dyDescent="0.2">
      <c r="C88" s="1">
        <v>0</v>
      </c>
    </row>
    <row r="93" spans="3:3" x14ac:dyDescent="0.2">
      <c r="C93" s="1">
        <v>0</v>
      </c>
    </row>
    <row r="94" spans="3:3" x14ac:dyDescent="0.2">
      <c r="C94" s="1">
        <v>0</v>
      </c>
    </row>
    <row r="99" spans="3:3" x14ac:dyDescent="0.2">
      <c r="C99" s="1">
        <v>0</v>
      </c>
    </row>
    <row r="100" spans="3:3" x14ac:dyDescent="0.2">
      <c r="C100" s="1">
        <v>0</v>
      </c>
    </row>
    <row r="101" spans="3:3" x14ac:dyDescent="0.2">
      <c r="C101" s="1">
        <v>0</v>
      </c>
    </row>
    <row r="102" spans="3:3" x14ac:dyDescent="0.2">
      <c r="C102" s="1">
        <v>0</v>
      </c>
    </row>
    <row r="104" spans="3:3" x14ac:dyDescent="0.2">
      <c r="C104" s="1">
        <v>0</v>
      </c>
    </row>
    <row r="105" spans="3:3" x14ac:dyDescent="0.2">
      <c r="C105" s="1">
        <v>0</v>
      </c>
    </row>
    <row r="106" spans="3:3" x14ac:dyDescent="0.2">
      <c r="C106" s="1">
        <v>0</v>
      </c>
    </row>
    <row r="111" spans="3:3" x14ac:dyDescent="0.2">
      <c r="C111" s="1">
        <v>56550.73</v>
      </c>
    </row>
    <row r="112" spans="3:3" x14ac:dyDescent="0.2">
      <c r="C112" s="1">
        <v>83200.210000000006</v>
      </c>
    </row>
    <row r="113" spans="3:3" x14ac:dyDescent="0.2">
      <c r="C113" s="1">
        <v>0</v>
      </c>
    </row>
    <row r="114" spans="3:3" x14ac:dyDescent="0.2">
      <c r="C114" s="1">
        <v>0</v>
      </c>
    </row>
    <row r="115" spans="3:3" x14ac:dyDescent="0.2">
      <c r="C115" s="1">
        <v>0</v>
      </c>
    </row>
    <row r="116" spans="3:3" x14ac:dyDescent="0.2">
      <c r="C116" s="1">
        <v>0</v>
      </c>
    </row>
    <row r="117" spans="3:3" x14ac:dyDescent="0.2">
      <c r="C117" s="1">
        <v>773669.62</v>
      </c>
    </row>
    <row r="118" spans="3:3" x14ac:dyDescent="0.2">
      <c r="C118" s="1">
        <v>0</v>
      </c>
    </row>
  </sheetData>
  <sheetProtection formatCells="0" formatColumns="0" formatRows="0" autoFilter="0" pivotTables="0"/>
  <mergeCells count="7">
    <mergeCell ref="C49:D49"/>
    <mergeCell ref="C50:D50"/>
    <mergeCell ref="A1:B1"/>
    <mergeCell ref="A2:B2"/>
    <mergeCell ref="A3:B3"/>
    <mergeCell ref="A4:D4"/>
    <mergeCell ref="C47:D47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topLeftCell="A193" zoomScaleNormal="100" workbookViewId="0">
      <selection sqref="A1: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596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597</v>
      </c>
      <c r="B3" s="166"/>
      <c r="C3" s="166"/>
      <c r="D3" s="10" t="s">
        <v>500</v>
      </c>
      <c r="E3" s="18">
        <v>3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12986855.140000001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2462877.56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2462877.56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2462877.56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10435700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10435700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10435700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88277.58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88277.58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88277.58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10901580.810000001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10901580.810000001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6877516.1199999992</v>
      </c>
      <c r="D96" s="112">
        <f t="shared" ref="D96:D159" si="0">C96/$C$94</f>
        <v>0.63087328708248125</v>
      </c>
      <c r="E96" s="41"/>
    </row>
    <row r="97" spans="1:5" x14ac:dyDescent="0.2">
      <c r="A97" s="43">
        <v>5111</v>
      </c>
      <c r="B97" s="41" t="s">
        <v>280</v>
      </c>
      <c r="C97" s="141">
        <v>4257616.76</v>
      </c>
      <c r="D97" s="44">
        <f t="shared" si="0"/>
        <v>0.39055040128625157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143352.75</v>
      </c>
      <c r="D99" s="44">
        <f t="shared" si="0"/>
        <v>1.3149721356787337E-2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2476546.61</v>
      </c>
      <c r="D101" s="44">
        <f t="shared" si="0"/>
        <v>0.22717316443944241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3303496.04</v>
      </c>
      <c r="D103" s="112">
        <f t="shared" si="0"/>
        <v>0.30302908335731538</v>
      </c>
      <c r="E103" s="41"/>
    </row>
    <row r="104" spans="1:5" x14ac:dyDescent="0.2">
      <c r="A104" s="43">
        <v>5121</v>
      </c>
      <c r="B104" s="41" t="s">
        <v>287</v>
      </c>
      <c r="C104" s="141">
        <v>174136.79</v>
      </c>
      <c r="D104" s="44">
        <f t="shared" si="0"/>
        <v>1.5973535676611656E-2</v>
      </c>
      <c r="E104" s="41"/>
    </row>
    <row r="105" spans="1:5" x14ac:dyDescent="0.2">
      <c r="A105" s="43">
        <v>5122</v>
      </c>
      <c r="B105" s="41" t="s">
        <v>288</v>
      </c>
      <c r="C105" s="141">
        <v>283284.36</v>
      </c>
      <c r="D105" s="44">
        <f t="shared" si="0"/>
        <v>2.5985622171432583E-2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32097.7</v>
      </c>
      <c r="D107" s="44">
        <f t="shared" si="0"/>
        <v>2.9443161096927191E-3</v>
      </c>
      <c r="E107" s="41"/>
    </row>
    <row r="108" spans="1:5" x14ac:dyDescent="0.2">
      <c r="A108" s="43">
        <v>5125</v>
      </c>
      <c r="B108" s="41" t="s">
        <v>291</v>
      </c>
      <c r="C108" s="141">
        <v>2016662.96</v>
      </c>
      <c r="D108" s="44">
        <f t="shared" si="0"/>
        <v>0.18498812191990713</v>
      </c>
      <c r="E108" s="41"/>
    </row>
    <row r="109" spans="1:5" x14ac:dyDescent="0.2">
      <c r="A109" s="43">
        <v>5126</v>
      </c>
      <c r="B109" s="41" t="s">
        <v>292</v>
      </c>
      <c r="C109" s="141">
        <v>744722.31</v>
      </c>
      <c r="D109" s="44">
        <f t="shared" si="0"/>
        <v>6.8313240343718551E-2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52591.92</v>
      </c>
      <c r="D112" s="44">
        <f t="shared" si="0"/>
        <v>4.8242471359527537E-3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720568.65</v>
      </c>
      <c r="D113" s="112">
        <f t="shared" si="0"/>
        <v>6.6097629560203208E-2</v>
      </c>
      <c r="E113" s="41"/>
    </row>
    <row r="114" spans="1:5" x14ac:dyDescent="0.2">
      <c r="A114" s="43">
        <v>5131</v>
      </c>
      <c r="B114" s="41" t="s">
        <v>297</v>
      </c>
      <c r="C114" s="141">
        <v>89952.25</v>
      </c>
      <c r="D114" s="44">
        <f t="shared" si="0"/>
        <v>8.2513033263475841E-3</v>
      </c>
      <c r="E114" s="41"/>
    </row>
    <row r="115" spans="1:5" x14ac:dyDescent="0.2">
      <c r="A115" s="43">
        <v>5132</v>
      </c>
      <c r="B115" s="41" t="s">
        <v>298</v>
      </c>
      <c r="C115" s="141">
        <v>18270</v>
      </c>
      <c r="D115" s="44">
        <f t="shared" si="0"/>
        <v>1.6759037352858919E-3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116702.64</v>
      </c>
      <c r="D117" s="44">
        <f t="shared" si="0"/>
        <v>1.0705111674533373E-2</v>
      </c>
      <c r="E117" s="41"/>
    </row>
    <row r="118" spans="1:5" x14ac:dyDescent="0.2">
      <c r="A118" s="43">
        <v>5135</v>
      </c>
      <c r="B118" s="41" t="s">
        <v>301</v>
      </c>
      <c r="C118" s="141">
        <v>99930.72</v>
      </c>
      <c r="D118" s="44">
        <f t="shared" si="0"/>
        <v>9.1666265417519755E-3</v>
      </c>
      <c r="E118" s="41"/>
    </row>
    <row r="119" spans="1:5" x14ac:dyDescent="0.2">
      <c r="A119" s="43">
        <v>5136</v>
      </c>
      <c r="B119" s="41" t="s">
        <v>302</v>
      </c>
      <c r="C119" s="141">
        <v>1392</v>
      </c>
      <c r="D119" s="44">
        <f t="shared" si="0"/>
        <v>1.2768790364082986E-4</v>
      </c>
      <c r="E119" s="41"/>
    </row>
    <row r="120" spans="1:5" x14ac:dyDescent="0.2">
      <c r="A120" s="43">
        <v>5137</v>
      </c>
      <c r="B120" s="41" t="s">
        <v>303</v>
      </c>
      <c r="C120" s="141">
        <v>55248.639999999999</v>
      </c>
      <c r="D120" s="44">
        <f t="shared" si="0"/>
        <v>5.0679475722750708E-3</v>
      </c>
      <c r="E120" s="41"/>
    </row>
    <row r="121" spans="1:5" x14ac:dyDescent="0.2">
      <c r="A121" s="43">
        <v>5138</v>
      </c>
      <c r="B121" s="41" t="s">
        <v>304</v>
      </c>
      <c r="C121" s="141">
        <v>158039.4</v>
      </c>
      <c r="D121" s="44">
        <f t="shared" si="0"/>
        <v>1.4496925056504717E-2</v>
      </c>
      <c r="E121" s="41"/>
    </row>
    <row r="122" spans="1:5" x14ac:dyDescent="0.2">
      <c r="A122" s="43">
        <v>5139</v>
      </c>
      <c r="B122" s="41" t="s">
        <v>305</v>
      </c>
      <c r="C122" s="141">
        <v>181033</v>
      </c>
      <c r="D122" s="44">
        <f t="shared" si="0"/>
        <v>1.6606123749863758E-2</v>
      </c>
      <c r="E122" s="41"/>
    </row>
    <row r="123" spans="1:5" x14ac:dyDescent="0.2">
      <c r="A123" s="111">
        <v>5200</v>
      </c>
      <c r="B123" s="108" t="s">
        <v>306</v>
      </c>
      <c r="C123" s="140"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974622.28</v>
      </c>
      <c r="D134" s="44">
        <f t="shared" si="0"/>
        <v>8.9401922252044477E-2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193758.3</v>
      </c>
      <c r="D140" s="44">
        <f t="shared" si="0"/>
        <v>1.7773413175295259E-2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6" spans="1:5" x14ac:dyDescent="0.2">
      <c r="B216" s="161" t="s">
        <v>598</v>
      </c>
      <c r="C216" s="172" t="s">
        <v>599</v>
      </c>
      <c r="D216" s="172"/>
    </row>
    <row r="217" spans="1:5" ht="15" x14ac:dyDescent="0.25">
      <c r="B217" s="161" t="s">
        <v>600</v>
      </c>
      <c r="C217" s="161" t="s">
        <v>601</v>
      </c>
      <c r="D217"/>
    </row>
    <row r="218" spans="1:5" x14ac:dyDescent="0.2">
      <c r="B218" s="161" t="s">
        <v>602</v>
      </c>
      <c r="C218" s="162" t="s">
        <v>603</v>
      </c>
      <c r="D218" s="162"/>
    </row>
    <row r="219" spans="1:5" x14ac:dyDescent="0.2">
      <c r="B219" s="161" t="s">
        <v>604</v>
      </c>
      <c r="C219" s="162" t="s">
        <v>605</v>
      </c>
      <c r="D219" s="162"/>
    </row>
  </sheetData>
  <sheetProtection formatCells="0" formatColumns="0" formatRows="0" insertColumns="0" insertRows="0" insertHyperlinks="0" deleteColumns="0" deleteRows="0" sort="0" autoFilter="0" pivotTables="0"/>
  <mergeCells count="7">
    <mergeCell ref="C218:D218"/>
    <mergeCell ref="C219:D219"/>
    <mergeCell ref="A1:C1"/>
    <mergeCell ref="A2:C2"/>
    <mergeCell ref="A3:C3"/>
    <mergeCell ref="A4:C4"/>
    <mergeCell ref="C216:D216"/>
  </mergeCells>
  <pageMargins left="0.47244094488188981" right="0.11811023622047245" top="0.47244094488188981" bottom="0.19685039370078741" header="0.31496062992125984" footer="0.11811023622047245"/>
  <pageSetup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A144" zoomScale="60" zoomScaleNormal="100" workbookViewId="0">
      <selection sqref="A1:J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3" t="s">
        <v>596</v>
      </c>
      <c r="B1" s="174"/>
      <c r="C1" s="174"/>
      <c r="D1" s="174"/>
      <c r="E1" s="174"/>
      <c r="F1" s="174"/>
      <c r="G1" s="10" t="s">
        <v>498</v>
      </c>
      <c r="H1" s="18">
        <v>2025</v>
      </c>
    </row>
    <row r="2" spans="1:8" s="11" customFormat="1" ht="18.95" customHeight="1" x14ac:dyDescent="0.25">
      <c r="A2" s="173" t="s">
        <v>502</v>
      </c>
      <c r="B2" s="174"/>
      <c r="C2" s="174"/>
      <c r="D2" s="174"/>
      <c r="E2" s="174"/>
      <c r="F2" s="174"/>
      <c r="G2" s="10" t="s">
        <v>499</v>
      </c>
      <c r="H2" s="18" t="s">
        <v>501</v>
      </c>
    </row>
    <row r="3" spans="1:8" s="11" customFormat="1" ht="18.95" customHeight="1" x14ac:dyDescent="0.25">
      <c r="A3" s="173" t="s">
        <v>597</v>
      </c>
      <c r="B3" s="174"/>
      <c r="C3" s="174"/>
      <c r="D3" s="174"/>
      <c r="E3" s="174"/>
      <c r="F3" s="174"/>
      <c r="G3" s="10" t="s">
        <v>500</v>
      </c>
      <c r="H3" s="18">
        <v>3</v>
      </c>
    </row>
    <row r="4" spans="1:8" s="11" customFormat="1" ht="18.95" customHeight="1" x14ac:dyDescent="0.25">
      <c r="A4" s="173" t="s">
        <v>516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787638.92</v>
      </c>
      <c r="D15" s="143">
        <v>785823.76</v>
      </c>
      <c r="E15" s="143">
        <v>807838.41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52006.01</v>
      </c>
      <c r="D20" s="143">
        <v>52006.01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7000</v>
      </c>
      <c r="D21" s="143">
        <v>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3480939.85</v>
      </c>
      <c r="D56" s="143">
        <f>SUM(D57:D63)</f>
        <v>0</v>
      </c>
      <c r="E56" s="143">
        <f>SUM(E57:E63)</f>
        <v>658031.67000000004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3336498.5</v>
      </c>
      <c r="D59" s="143">
        <v>0</v>
      </c>
      <c r="E59" s="143">
        <v>658031.67000000004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144441.35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3523294.97</v>
      </c>
      <c r="D64" s="143">
        <f t="shared" ref="D64:E64" si="0">SUM(D65:D72)</f>
        <v>0</v>
      </c>
      <c r="E64" s="143">
        <f t="shared" si="0"/>
        <v>2225358.2299999995</v>
      </c>
    </row>
    <row r="65" spans="1:9" x14ac:dyDescent="0.2">
      <c r="A65" s="16">
        <v>1241</v>
      </c>
      <c r="B65" s="14" t="s">
        <v>158</v>
      </c>
      <c r="C65" s="143">
        <v>771228.42</v>
      </c>
      <c r="D65" s="143">
        <v>0</v>
      </c>
      <c r="E65" s="143">
        <v>389397.01</v>
      </c>
    </row>
    <row r="66" spans="1:9" x14ac:dyDescent="0.2">
      <c r="A66" s="16">
        <v>1242</v>
      </c>
      <c r="B66" s="14" t="s">
        <v>159</v>
      </c>
      <c r="C66" s="143">
        <v>176179.66</v>
      </c>
      <c r="D66" s="143">
        <v>0</v>
      </c>
      <c r="E66" s="143">
        <v>123439.12</v>
      </c>
    </row>
    <row r="67" spans="1:9" x14ac:dyDescent="0.2">
      <c r="A67" s="16">
        <v>1243</v>
      </c>
      <c r="B67" s="14" t="s">
        <v>160</v>
      </c>
      <c r="C67" s="143">
        <v>425435.4</v>
      </c>
      <c r="D67" s="143">
        <v>0</v>
      </c>
      <c r="E67" s="143">
        <v>166431.92000000001</v>
      </c>
    </row>
    <row r="68" spans="1:9" x14ac:dyDescent="0.2">
      <c r="A68" s="16">
        <v>1244</v>
      </c>
      <c r="B68" s="14" t="s">
        <v>161</v>
      </c>
      <c r="C68" s="143">
        <v>2035252</v>
      </c>
      <c r="D68" s="143">
        <v>0</v>
      </c>
      <c r="E68" s="143">
        <v>1499238.67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115199.49</v>
      </c>
      <c r="D70" s="143">
        <v>0</v>
      </c>
      <c r="E70" s="143">
        <v>46851.51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66413</v>
      </c>
      <c r="D76" s="143">
        <f>SUM(D77:D81)</f>
        <v>0</v>
      </c>
      <c r="E76" s="143">
        <f>SUM(E77:E81)</f>
        <v>66231.070000000007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66413</v>
      </c>
      <c r="D80" s="143">
        <v>0</v>
      </c>
      <c r="E80" s="143">
        <v>66231.070000000007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f>SUM(C100:C102)</f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0</v>
      </c>
      <c r="D110" s="143">
        <f>SUM(D111:D119)</f>
        <v>0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0</v>
      </c>
      <c r="D117" s="143">
        <f t="shared" si="1"/>
        <v>0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5" spans="1:5" x14ac:dyDescent="0.2">
      <c r="B175" s="161" t="s">
        <v>598</v>
      </c>
      <c r="C175" s="172" t="s">
        <v>599</v>
      </c>
      <c r="D175" s="172"/>
    </row>
    <row r="176" spans="1:5" ht="15" x14ac:dyDescent="0.25">
      <c r="B176" s="161" t="s">
        <v>600</v>
      </c>
      <c r="C176" s="161" t="s">
        <v>601</v>
      </c>
      <c r="D176"/>
    </row>
    <row r="177" spans="2:4" x14ac:dyDescent="0.2">
      <c r="B177" s="161" t="s">
        <v>602</v>
      </c>
      <c r="C177" s="162" t="s">
        <v>603</v>
      </c>
      <c r="D177" s="162"/>
    </row>
    <row r="178" spans="2:4" x14ac:dyDescent="0.2">
      <c r="B178" s="161" t="s">
        <v>604</v>
      </c>
      <c r="C178" s="162" t="s">
        <v>605</v>
      </c>
      <c r="D178" s="162"/>
    </row>
  </sheetData>
  <sheetProtection formatCells="0" formatColumns="0" formatRows="0" insertColumns="0" insertRows="0" insertHyperlinks="0" deleteColumns="0" deleteRows="0" sort="0" autoFilter="0" pivotTables="0"/>
  <mergeCells count="7">
    <mergeCell ref="C177:D177"/>
    <mergeCell ref="C178:D178"/>
    <mergeCell ref="A1:F1"/>
    <mergeCell ref="A2:F2"/>
    <mergeCell ref="A3:F3"/>
    <mergeCell ref="A4:F4"/>
    <mergeCell ref="C175:D175"/>
  </mergeCells>
  <printOptions horizontalCentered="1"/>
  <pageMargins left="0.23622047244094491" right="0.19685039370078741" top="0.19685039370078741" bottom="0.35433070866141736" header="0.19685039370078741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23" workbookViewId="0">
      <selection sqref="A1:E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5" t="s">
        <v>596</v>
      </c>
      <c r="B1" s="175"/>
      <c r="C1" s="175"/>
      <c r="D1" s="20" t="s">
        <v>498</v>
      </c>
      <c r="E1" s="21">
        <v>2025</v>
      </c>
    </row>
    <row r="2" spans="1:5" ht="18.95" customHeight="1" x14ac:dyDescent="0.2">
      <c r="A2" s="175" t="s">
        <v>504</v>
      </c>
      <c r="B2" s="175"/>
      <c r="C2" s="175"/>
      <c r="D2" s="20" t="s">
        <v>499</v>
      </c>
      <c r="E2" s="21" t="s">
        <v>501</v>
      </c>
    </row>
    <row r="3" spans="1:5" ht="18.95" customHeight="1" x14ac:dyDescent="0.2">
      <c r="A3" s="175" t="s">
        <v>597</v>
      </c>
      <c r="B3" s="175"/>
      <c r="C3" s="175"/>
      <c r="D3" s="20" t="s">
        <v>500</v>
      </c>
      <c r="E3" s="21">
        <v>3</v>
      </c>
    </row>
    <row r="4" spans="1:5" ht="18.95" customHeight="1" x14ac:dyDescent="0.2">
      <c r="A4" s="175" t="s">
        <v>516</v>
      </c>
      <c r="B4" s="175"/>
      <c r="C4" s="17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3336498.58</v>
      </c>
      <c r="E10" s="14"/>
    </row>
    <row r="11" spans="1:5" x14ac:dyDescent="0.2">
      <c r="A11" s="26">
        <v>3130</v>
      </c>
      <c r="B11" s="22" t="s">
        <v>385</v>
      </c>
      <c r="C11" s="146">
        <v>114093.79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916893.75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1978579.98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2" spans="1:5" x14ac:dyDescent="0.2">
      <c r="B32" s="161" t="s">
        <v>598</v>
      </c>
      <c r="C32" s="172" t="s">
        <v>599</v>
      </c>
      <c r="D32" s="172"/>
    </row>
    <row r="33" spans="2:4" ht="15" x14ac:dyDescent="0.25">
      <c r="B33" s="161" t="s">
        <v>600</v>
      </c>
      <c r="C33" s="161" t="s">
        <v>601</v>
      </c>
      <c r="D33"/>
    </row>
    <row r="34" spans="2:4" x14ac:dyDescent="0.2">
      <c r="B34" s="161" t="s">
        <v>602</v>
      </c>
      <c r="C34" s="162" t="s">
        <v>603</v>
      </c>
      <c r="D34" s="162"/>
    </row>
    <row r="35" spans="2:4" x14ac:dyDescent="0.2">
      <c r="B35" s="161" t="s">
        <v>604</v>
      </c>
      <c r="C35" s="162" t="s">
        <v>605</v>
      </c>
      <c r="D35" s="162"/>
    </row>
  </sheetData>
  <sheetProtection formatCells="0" formatColumns="0" formatRows="0" insertColumns="0" insertRows="0" insertHyperlinks="0" deleteColumns="0" deleteRows="0" sort="0" autoFilter="0" pivotTables="0"/>
  <mergeCells count="7">
    <mergeCell ref="C34:D34"/>
    <mergeCell ref="C35:D35"/>
    <mergeCell ref="A1:C1"/>
    <mergeCell ref="A2:C2"/>
    <mergeCell ref="A3:C3"/>
    <mergeCell ref="A4:C4"/>
    <mergeCell ref="C32:D32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20" zoomScaleNormal="100" workbookViewId="0">
      <selection sqref="A1:E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5" t="s">
        <v>596</v>
      </c>
      <c r="B1" s="175"/>
      <c r="C1" s="175"/>
      <c r="D1" s="20" t="s">
        <v>498</v>
      </c>
      <c r="E1" s="21">
        <v>2025</v>
      </c>
    </row>
    <row r="2" spans="1:5" s="28" customFormat="1" ht="18.95" customHeight="1" x14ac:dyDescent="0.25">
      <c r="A2" s="175" t="s">
        <v>505</v>
      </c>
      <c r="B2" s="175"/>
      <c r="C2" s="175"/>
      <c r="D2" s="20" t="s">
        <v>499</v>
      </c>
      <c r="E2" s="21" t="s">
        <v>501</v>
      </c>
    </row>
    <row r="3" spans="1:5" s="28" customFormat="1" ht="18.95" customHeight="1" x14ac:dyDescent="0.25">
      <c r="A3" s="175" t="s">
        <v>597</v>
      </c>
      <c r="B3" s="175"/>
      <c r="C3" s="175"/>
      <c r="D3" s="20" t="s">
        <v>500</v>
      </c>
      <c r="E3" s="21">
        <v>3</v>
      </c>
    </row>
    <row r="4" spans="1:5" s="28" customFormat="1" ht="18.95" customHeight="1" x14ac:dyDescent="0.25">
      <c r="A4" s="175" t="s">
        <v>516</v>
      </c>
      <c r="B4" s="175"/>
      <c r="C4" s="17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2291814.88</v>
      </c>
      <c r="D10" s="146">
        <v>1397632.2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2291814.88</v>
      </c>
      <c r="D16" s="147">
        <f>SUM(D9:D15)</f>
        <v>1397632.2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14610</v>
      </c>
      <c r="D29" s="147">
        <f>SUM(D30:D37)</f>
        <v>437815.98</v>
      </c>
    </row>
    <row r="30" spans="1:5" x14ac:dyDescent="0.2">
      <c r="A30" s="26">
        <v>1241</v>
      </c>
      <c r="B30" s="22" t="s">
        <v>158</v>
      </c>
      <c r="C30" s="146">
        <v>14610</v>
      </c>
      <c r="D30" s="146">
        <v>166461.98000000001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1800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231554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38000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14610</v>
      </c>
      <c r="D44" s="147">
        <f>D21+D29+D38</f>
        <v>437815.98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916893.75</v>
      </c>
      <c r="D48" s="147">
        <v>-602142.12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454103.89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454103.89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454103.89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111216.62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342217.37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669.9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-0.02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0.01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0.01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916893.75</v>
      </c>
      <c r="D139" s="147">
        <f>D48+D49-D103-D106</f>
        <v>-148038.22999999998</v>
      </c>
    </row>
    <row r="141" spans="1:4" x14ac:dyDescent="0.2">
      <c r="B141" s="22" t="s">
        <v>518</v>
      </c>
    </row>
    <row r="143" spans="1:4" x14ac:dyDescent="0.2">
      <c r="B143" s="161" t="s">
        <v>598</v>
      </c>
      <c r="C143" s="172" t="s">
        <v>599</v>
      </c>
      <c r="D143" s="172"/>
    </row>
    <row r="144" spans="1:4" ht="15" x14ac:dyDescent="0.25">
      <c r="B144" s="161" t="s">
        <v>600</v>
      </c>
      <c r="C144" s="161" t="s">
        <v>601</v>
      </c>
      <c r="D144"/>
    </row>
    <row r="145" spans="2:4" x14ac:dyDescent="0.2">
      <c r="B145" s="161" t="s">
        <v>602</v>
      </c>
      <c r="C145" s="162" t="s">
        <v>603</v>
      </c>
      <c r="D145" s="162"/>
    </row>
    <row r="146" spans="2:4" x14ac:dyDescent="0.2">
      <c r="B146" s="161" t="s">
        <v>604</v>
      </c>
      <c r="C146" s="162" t="s">
        <v>605</v>
      </c>
      <c r="D146" s="162"/>
    </row>
  </sheetData>
  <sheetProtection formatCells="0" formatColumns="0" formatRows="0" insertColumns="0" insertRows="0" insertHyperlinks="0" deleteColumns="0" deleteRows="0" sort="0" autoFilter="0" pivotTables="0"/>
  <mergeCells count="7">
    <mergeCell ref="C145:D145"/>
    <mergeCell ref="C146:D146"/>
    <mergeCell ref="A1:C1"/>
    <mergeCell ref="A2:C2"/>
    <mergeCell ref="A3:C3"/>
    <mergeCell ref="A4:C4"/>
    <mergeCell ref="C143:D14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5" right="0.27" top="0.51" bottom="0.42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showGridLines="0" topLeftCell="A4" workbookViewId="0">
      <selection sqref="A1:D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6" t="s">
        <v>596</v>
      </c>
      <c r="B1" s="177"/>
      <c r="C1" s="178"/>
    </row>
    <row r="2" spans="1:3" s="29" customFormat="1" ht="18" customHeight="1" x14ac:dyDescent="0.25">
      <c r="A2" s="179" t="s">
        <v>506</v>
      </c>
      <c r="B2" s="180"/>
      <c r="C2" s="181"/>
    </row>
    <row r="3" spans="1:3" s="29" customFormat="1" ht="18" customHeight="1" x14ac:dyDescent="0.25">
      <c r="A3" s="179" t="s">
        <v>597</v>
      </c>
      <c r="B3" s="180"/>
      <c r="C3" s="181"/>
    </row>
    <row r="4" spans="1:3" s="31" customFormat="1" ht="18" customHeight="1" x14ac:dyDescent="0.2">
      <c r="A4" s="182" t="s">
        <v>507</v>
      </c>
      <c r="B4" s="183"/>
      <c r="C4" s="184"/>
    </row>
    <row r="5" spans="1:3" s="31" customFormat="1" ht="18" customHeight="1" x14ac:dyDescent="0.2">
      <c r="A5" s="185" t="s">
        <v>406</v>
      </c>
      <c r="B5" s="186"/>
      <c r="C5" s="129">
        <v>2025</v>
      </c>
    </row>
    <row r="6" spans="1:3" x14ac:dyDescent="0.2">
      <c r="A6" s="45" t="s">
        <v>435</v>
      </c>
      <c r="B6" s="45"/>
      <c r="C6" s="88">
        <v>12986855.140000001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8">
        <f>C6+C8-C16</f>
        <v>12986855.140000001</v>
      </c>
    </row>
    <row r="23" spans="1:4" x14ac:dyDescent="0.2">
      <c r="B23" s="30" t="s">
        <v>518</v>
      </c>
    </row>
    <row r="25" spans="1:4" x14ac:dyDescent="0.2">
      <c r="B25" s="161" t="s">
        <v>598</v>
      </c>
      <c r="C25" s="172" t="s">
        <v>599</v>
      </c>
      <c r="D25" s="172"/>
    </row>
    <row r="26" spans="1:4" ht="15" x14ac:dyDescent="0.25">
      <c r="B26" s="161" t="s">
        <v>600</v>
      </c>
      <c r="C26" s="161" t="s">
        <v>601</v>
      </c>
      <c r="D26"/>
    </row>
    <row r="27" spans="1:4" x14ac:dyDescent="0.2">
      <c r="B27" s="161" t="s">
        <v>602</v>
      </c>
      <c r="C27" s="162" t="s">
        <v>603</v>
      </c>
      <c r="D27" s="162"/>
    </row>
    <row r="28" spans="1:4" x14ac:dyDescent="0.2">
      <c r="B28" s="161" t="s">
        <v>604</v>
      </c>
      <c r="C28" s="162" t="s">
        <v>605</v>
      </c>
      <c r="D28" s="162"/>
    </row>
  </sheetData>
  <mergeCells count="8">
    <mergeCell ref="C25:D25"/>
    <mergeCell ref="C27:D27"/>
    <mergeCell ref="C28:D28"/>
    <mergeCell ref="A1:C1"/>
    <mergeCell ref="A2:C2"/>
    <mergeCell ref="A3:C3"/>
    <mergeCell ref="A4:C4"/>
    <mergeCell ref="A5:B5"/>
  </mergeCells>
  <printOptions horizontalCentered="1"/>
  <pageMargins left="0.59055118110236227" right="0.47244094488188981" top="0.74803149606299213" bottom="0.74803149606299213" header="0.31496062992125984" footer="0.31496062992125984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showGridLines="0" topLeftCell="A27" workbookViewId="0">
      <selection sqref="A1:D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7" t="s">
        <v>596</v>
      </c>
      <c r="B1" s="188"/>
      <c r="C1" s="189"/>
    </row>
    <row r="2" spans="1:3" s="32" customFormat="1" ht="18.95" customHeight="1" x14ac:dyDescent="0.25">
      <c r="A2" s="190" t="s">
        <v>508</v>
      </c>
      <c r="B2" s="191"/>
      <c r="C2" s="192"/>
    </row>
    <row r="3" spans="1:3" s="32" customFormat="1" ht="18.95" customHeight="1" x14ac:dyDescent="0.25">
      <c r="A3" s="190" t="s">
        <v>597</v>
      </c>
      <c r="B3" s="191"/>
      <c r="C3" s="192"/>
    </row>
    <row r="4" spans="1:3" x14ac:dyDescent="0.2">
      <c r="A4" s="182" t="s">
        <v>507</v>
      </c>
      <c r="B4" s="183"/>
      <c r="C4" s="184"/>
    </row>
    <row r="5" spans="1:3" ht="22.35" customHeight="1" x14ac:dyDescent="0.2">
      <c r="A5" s="193" t="s">
        <v>406</v>
      </c>
      <c r="B5" s="194"/>
      <c r="C5" s="129">
        <v>2025</v>
      </c>
    </row>
    <row r="6" spans="1:3" x14ac:dyDescent="0.2">
      <c r="A6" s="70" t="s">
        <v>448</v>
      </c>
      <c r="B6" s="45"/>
      <c r="C6" s="92">
        <v>12084571.390000001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14610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14610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545</v>
      </c>
      <c r="B37" s="63" t="s">
        <v>593</v>
      </c>
      <c r="C37" s="93">
        <v>0</v>
      </c>
    </row>
    <row r="38" spans="1:4" x14ac:dyDescent="0.2">
      <c r="A38" s="76" t="s">
        <v>546</v>
      </c>
      <c r="B38" s="71" t="s">
        <v>475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544</v>
      </c>
      <c r="B40" s="45"/>
      <c r="C40" s="88">
        <f>C6-C8+C31</f>
        <v>12069961.390000001</v>
      </c>
    </row>
    <row r="42" spans="1:4" x14ac:dyDescent="0.2">
      <c r="B42" s="30" t="s">
        <v>518</v>
      </c>
    </row>
    <row r="44" spans="1:4" x14ac:dyDescent="0.2">
      <c r="B44" s="161" t="s">
        <v>598</v>
      </c>
      <c r="C44" s="172" t="s">
        <v>599</v>
      </c>
      <c r="D44" s="172"/>
    </row>
    <row r="45" spans="1:4" ht="15" x14ac:dyDescent="0.25">
      <c r="B45" s="161" t="s">
        <v>600</v>
      </c>
      <c r="C45" s="161" t="s">
        <v>601</v>
      </c>
      <c r="D45"/>
    </row>
    <row r="46" spans="1:4" x14ac:dyDescent="0.2">
      <c r="B46" s="161" t="s">
        <v>602</v>
      </c>
      <c r="C46" s="162" t="s">
        <v>603</v>
      </c>
      <c r="D46" s="162"/>
    </row>
    <row r="47" spans="1:4" x14ac:dyDescent="0.2">
      <c r="B47" s="161" t="s">
        <v>604</v>
      </c>
      <c r="C47" s="162" t="s">
        <v>605</v>
      </c>
      <c r="D47" s="162"/>
    </row>
  </sheetData>
  <mergeCells count="8">
    <mergeCell ref="C44:D44"/>
    <mergeCell ref="C46:D46"/>
    <mergeCell ref="C47:D47"/>
    <mergeCell ref="A1:C1"/>
    <mergeCell ref="A2:C2"/>
    <mergeCell ref="A3:C3"/>
    <mergeCell ref="A4:C4"/>
    <mergeCell ref="A5:B5"/>
  </mergeCells>
  <printOptions horizontalCentered="1"/>
  <pageMargins left="0.39370078740157483" right="0.27559055118110237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tabSelected="1" topLeftCell="C1" zoomScale="78" workbookViewId="0">
      <selection sqref="A1:J6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5" t="s">
        <v>596</v>
      </c>
      <c r="B1" s="196"/>
      <c r="C1" s="196"/>
      <c r="D1" s="196"/>
      <c r="E1" s="196"/>
      <c r="F1" s="196"/>
      <c r="G1" s="20" t="s">
        <v>498</v>
      </c>
      <c r="H1" s="21">
        <v>2025</v>
      </c>
    </row>
    <row r="2" spans="1:10" ht="18.95" customHeight="1" x14ac:dyDescent="0.2">
      <c r="A2" s="175" t="s">
        <v>509</v>
      </c>
      <c r="B2" s="196"/>
      <c r="C2" s="196"/>
      <c r="D2" s="196"/>
      <c r="E2" s="196"/>
      <c r="F2" s="196"/>
      <c r="G2" s="20" t="s">
        <v>499</v>
      </c>
      <c r="H2" s="21" t="s">
        <v>501</v>
      </c>
    </row>
    <row r="3" spans="1:10" ht="18.95" customHeight="1" x14ac:dyDescent="0.2">
      <c r="A3" s="197" t="s">
        <v>597</v>
      </c>
      <c r="B3" s="198"/>
      <c r="C3" s="198"/>
      <c r="D3" s="198"/>
      <c r="E3" s="198"/>
      <c r="F3" s="198"/>
      <c r="G3" s="20" t="s">
        <v>500</v>
      </c>
      <c r="H3" s="21">
        <v>3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547</v>
      </c>
      <c r="C39" s="195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13375223.33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-3458098.18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3069729.99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-12986855.140000001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5" t="s">
        <v>548</v>
      </c>
      <c r="C48" s="195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60">
        <v>-13375223.33</v>
      </c>
    </row>
    <row r="51" spans="1:4" x14ac:dyDescent="0.2">
      <c r="A51" s="22">
        <v>8220</v>
      </c>
      <c r="B51" s="103" t="s">
        <v>46</v>
      </c>
      <c r="C51" s="160">
        <v>1415887.83</v>
      </c>
    </row>
    <row r="52" spans="1:4" x14ac:dyDescent="0.2">
      <c r="A52" s="22">
        <v>8230</v>
      </c>
      <c r="B52" s="103" t="s">
        <v>594</v>
      </c>
      <c r="C52" s="160">
        <v>-3834833.06</v>
      </c>
    </row>
    <row r="53" spans="1:4" x14ac:dyDescent="0.2">
      <c r="A53" s="22">
        <v>8240</v>
      </c>
      <c r="B53" s="103" t="s">
        <v>45</v>
      </c>
      <c r="C53" s="160">
        <v>3709597.17</v>
      </c>
    </row>
    <row r="54" spans="1:4" x14ac:dyDescent="0.2">
      <c r="A54" s="22">
        <v>8250</v>
      </c>
      <c r="B54" s="103" t="s">
        <v>44</v>
      </c>
      <c r="C54" s="160">
        <v>0</v>
      </c>
    </row>
    <row r="55" spans="1:4" x14ac:dyDescent="0.2">
      <c r="A55" s="22">
        <v>8260</v>
      </c>
      <c r="B55" s="103" t="s">
        <v>43</v>
      </c>
      <c r="C55" s="160">
        <v>0</v>
      </c>
    </row>
    <row r="56" spans="1:4" x14ac:dyDescent="0.2">
      <c r="A56" s="22">
        <v>8270</v>
      </c>
      <c r="B56" s="103" t="s">
        <v>42</v>
      </c>
      <c r="C56" s="160">
        <v>12084571.390000001</v>
      </c>
    </row>
    <row r="58" spans="1:4" x14ac:dyDescent="0.2">
      <c r="B58" s="14" t="s">
        <v>518</v>
      </c>
    </row>
    <row r="60" spans="1:4" x14ac:dyDescent="0.2">
      <c r="B60" s="161" t="s">
        <v>598</v>
      </c>
      <c r="C60" s="172" t="s">
        <v>599</v>
      </c>
      <c r="D60" s="172"/>
    </row>
    <row r="61" spans="1:4" ht="15" x14ac:dyDescent="0.25">
      <c r="B61" s="161" t="s">
        <v>600</v>
      </c>
      <c r="C61" s="161" t="s">
        <v>601</v>
      </c>
      <c r="D61"/>
    </row>
    <row r="62" spans="1:4" x14ac:dyDescent="0.2">
      <c r="B62" s="161" t="s">
        <v>602</v>
      </c>
      <c r="C62" s="162" t="s">
        <v>603</v>
      </c>
      <c r="D62" s="162"/>
    </row>
    <row r="63" spans="1:4" x14ac:dyDescent="0.2">
      <c r="B63" s="161" t="s">
        <v>604</v>
      </c>
      <c r="C63" s="162" t="s">
        <v>605</v>
      </c>
      <c r="D63" s="162"/>
    </row>
  </sheetData>
  <sheetProtection formatCells="0" formatColumns="0" formatRows="0" insertColumns="0" insertRows="0" insertHyperlinks="0" deleteColumns="0" deleteRows="0" sort="0" autoFilter="0" pivotTables="0"/>
  <mergeCells count="9">
    <mergeCell ref="C60:D60"/>
    <mergeCell ref="C62:D62"/>
    <mergeCell ref="C63:D63"/>
    <mergeCell ref="B48:C48"/>
    <mergeCell ref="A1:F1"/>
    <mergeCell ref="A2:F2"/>
    <mergeCell ref="A3:F3"/>
    <mergeCell ref="B39:C39"/>
    <mergeCell ref="A4:F4"/>
  </mergeCells>
  <pageMargins left="0.4" right="0.22" top="0.42" bottom="0.4" header="0.3" footer="0.3"/>
  <pageSetup paperSize="9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2025-10-15T18:32:04Z</cp:lastPrinted>
  <dcterms:created xsi:type="dcterms:W3CDTF">2012-12-11T20:36:24Z</dcterms:created>
  <dcterms:modified xsi:type="dcterms:W3CDTF">2025-10-15T18:55:52Z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