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2025\Sevac\4 trimestre\Transparencia\Inf Presupuestal\"/>
    </mc:Choice>
  </mc:AlternateContent>
  <xr:revisionPtr revIDLastSave="0" documentId="8_{D396B895-7754-4E21-8220-DB8299CA5427}" xr6:coauthVersionLast="47" xr6:coauthVersionMax="47" xr10:uidLastSave="{00000000-0000-0000-0000-000000000000}"/>
  <bookViews>
    <workbookView xWindow="-120" yWindow="-120" windowWidth="20730" windowHeight="11040" tabRatio="885" activeTab="2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<sst xmlns="http://schemas.openxmlformats.org/spreadsheetml/2006/main" count="221" uniqueCount="144">
  <si>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</si>
  <si>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</si>
  <si>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</si>
  <si>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</si>
  <si>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</si>
  <si>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</si>
  <si>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</si>
  <si>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</si>
  <si>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</si>
  <si>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</si>
  <si>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</si>
  <si>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</si>
  <si>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</si>
  <si>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</si>
  <si>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</si>
  <si>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</si>
  <si>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</si>
  <si>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</si>
  <si>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</si>
  <si>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</si>
  <si>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</si>
  <si>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</si>
  <si>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</si>
  <si>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</si>
  <si>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</si>
  <si>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</si>
  <si>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</si>
  <si>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</si>
  <si>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</si>
  <si>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</si>
  <si>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</si>
  <si>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</si>
  <si>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</si>
  <si>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</si>
  <si>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</si>
  <si>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</si>
  <si>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</si>
  <si>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</si>
  <si>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</si>
  <si>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</si>
  <si>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</si>
  <si>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</si>
  <si>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</si>
  <si>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</si>
  <si>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</si>
  <si>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</si>
  <si>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</si>
  <si>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</si>
  <si>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</si>
  <si>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</si>
  <si>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</si>
  <si>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</si>
  <si>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</si>
  <si>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</si>
  <si>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</si>
  <si>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</si>
  <si>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</si>
  <si>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</si>
  <si>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</si>
  <si>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</si>
  <si>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</si>
  <si>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</si>
  <si>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</si>
  <si>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</si>
  <si>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</si>
  <si>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</si>
  <si>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</si>
  <si>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</si>
  <si>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</si>
  <si>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</si>
  <si>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</si>
  <si>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</si>
  <si>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</si>
  <si>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</si>
  <si>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</si>
  <si>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</si>
  <si>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</si>
  <si>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</si>
  <si>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</si>
  <si>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</si>
  <si>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</si>
  <si>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</si>
  <si>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</si>
  <si>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</si>
  <si>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</si>
  <si>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</si>
  <si>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</si>
  <si>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</si>
  <si>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</si>
  <si>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</si>
  <si>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</si>
  <si>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</si>
  <si>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</si>
  <si>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</si>
  <si>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</si>
  <si>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</si>
  <si>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</si>
  <si>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</si>
  <si>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</si>
  <si>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</si>
  <si>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</si>
  <si>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</si>
  <si>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</si>
  <si>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</si>
  <si>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</si>
  <si>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</si>
  <si>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</si>
  <si>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</si>
  <si>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</si>
  <si>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</si>
  <si>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</si>
  <si>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</si>
  <si>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</si>
  <si>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</si>
  <si>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</si>
  <si>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</si>
  <si>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</si>
  <si>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</si>
  <si>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</si>
  <si>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</si>
  <si>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</si>
  <si>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</si>
  <si>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</si>
  <si>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</si>
  <si>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</si>
  <si>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</si>
  <si>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</si>
  <si>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</si>
  <si>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</si>
  <si>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</si>
  <si>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</si>
  <si>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INTEGRAL PARA EL DESARROLLO DE LA FAMILIA DEL MUNICIPIO DE MOROLEÓN, GTO.
Estado Analítico del Ejercicio del Presupuesto de Egresos
Clasificación por Objeto del Gasto (Capítulo y Concepto)
Del 1 de Enero al 31 de Diciembre de 2025
(Cifras en Pesos)</t>
  </si>
  <si>
    <t>SISTEMA INTEGRAL PARA EL DESARROLLO DE LA FAMILIA DEL MUNICIPIO DE MOROLEÓN, GTO.
Estado Analítico del Ejercicio del Presupuesto de Egresos
Clasificación Económica (por Tipo de Gasto)
Del 1 de Enero al 31 de Diciembre de 2025
(Cifras en Pesos)</t>
  </si>
  <si>
    <t>31120M20D010000 DIRECCION GENERAL</t>
  </si>
  <si>
    <t>SISTEMA INTEGRAL PARA EL DESARROLLO DE LA FAMILIA DEL MUNICIPIO DE MOROLEÓN, GTO.
Estado Analítico del Ejercicio del Presupuesto de Egresos
Clasificación Administrativa
Del 1 de Enero al 31 de Diciembre de 2025
(Cifras en Pesos)</t>
  </si>
  <si>
    <t>SISTEMA INTEGRAL PARA EL DESARROLLO DE LA FAMILIA DEL MUNICIPIO DE MOROLEÓN, GTO.
Estado Analítico del Ejercicio del Presupuesto de Egresos
Clasificación Funcional (Finalidad y Función)
Del 1 de Enero al 31 de Diciembre de 2025
(Cifras en Pesos)</t>
  </si>
  <si>
    <t xml:space="preserve">   Autorizo:</t>
  </si>
  <si>
    <t>Elaboro:</t>
  </si>
  <si>
    <t xml:space="preserve">                             ______________________________</t>
  </si>
  <si>
    <t xml:space="preserve">               _________________________________</t>
  </si>
  <si>
    <t xml:space="preserve">                                 C. Diana Paulina Pizano Garcia</t>
  </si>
  <si>
    <t>CP David Fonseca Bedolla</t>
  </si>
  <si>
    <t xml:space="preserve">                                   Directora SMDIF Moroleón</t>
  </si>
  <si>
    <t>Contador DIF Moroleón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</si>
</sst>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6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5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" fontId="3" fillId="0" borderId="9" xfId="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3" fillId="0" borderId="2" xfId="9" applyFont="1" applyBorder="1" applyAlignment="1">
      <alignment horizontal="left" vertical="center" indent="1"/>
    </xf>
    <xf numFmtId="0" fontId="3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3" fillId="0" borderId="0" xfId="0" applyFont="1" applyAlignment="1">
      <alignment horizontal="left" wrapText="1" indent="1"/>
    </xf>
    <xf numFmtId="0" fontId="7" fillId="2" borderId="3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vertical="center"/>
    </xf>
    <xf numFmtId="0" fontId="7" fillId="0" borderId="0" xfId="9" applyFont="1" applyAlignment="1">
      <alignment vertical="center"/>
    </xf>
    <xf numFmtId="0" fontId="7" fillId="0" borderId="11" xfId="9" applyFont="1" applyBorder="1" applyAlignment="1">
      <alignment horizontal="center" vertical="center" wrapText="1"/>
    </xf>
    <xf numFmtId="0" fontId="3" fillId="0" borderId="4" xfId="0" applyFont="1" applyBorder="1"/>
    <xf numFmtId="3" fontId="3" fillId="0" borderId="11" xfId="0" applyNumberFormat="1" applyFont="1" applyBorder="1" applyProtection="1">
      <protection locked="0"/>
    </xf>
    <xf numFmtId="3" fontId="7" fillId="0" borderId="5" xfId="0" applyNumberFormat="1" applyFont="1" applyBorder="1" applyProtection="1">
      <protection locked="0"/>
    </xf>
    <xf numFmtId="3" fontId="3" fillId="0" borderId="10" xfId="0" applyNumberFormat="1" applyFont="1" applyBorder="1" applyProtection="1">
      <protection locked="0"/>
    </xf>
    <xf numFmtId="3" fontId="7" fillId="0" borderId="10" xfId="0" applyNumberFormat="1" applyFont="1" applyBorder="1" applyProtection="1">
      <protection locked="0"/>
    </xf>
    <xf numFmtId="3" fontId="7" fillId="0" borderId="9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0" fontId="7" fillId="0" borderId="0" xfId="0" applyFont="1"/>
    <xf numFmtId="0" fontId="7" fillId="0" borderId="3" xfId="0" applyFont="1" applyBorder="1"/>
    <xf numFmtId="0" fontId="7" fillId="0" borderId="8" xfId="0" applyFont="1" applyBorder="1" applyAlignment="1" applyProtection="1">
      <alignment horizontal="center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13" xfId="9" applyFont="1" applyFill="1" applyBorder="1" applyAlignment="1" applyProtection="1">
      <alignment horizontal="center" vertical="center" wrapText="1"/>
      <protection locked="0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</cellXfs>
  <cellStyles count="36">
    <cellStyle name="=C:\WINNT\SYSTEM32\COMMAND.COM" xfId="16" xr:uid="{A9DC24C2-CC61-4EBB-B608-94F7C0B107F3}"/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7" xr:uid="{0F26E97D-E6DB-4A7C-986A-7021BF7FEDC8}"/>
    <cellStyle name="Millares 2 2 3" xfId="18" xr:uid="{B130431A-3CAF-4AD5-8AC1-AD1F3F140E86}"/>
    <cellStyle name="Millares 2 3" xfId="4" xr:uid="{00000000-0005-0000-0000-000003000000}"/>
    <cellStyle name="Millares 2 3 2" xfId="28" xr:uid="{F8B28B62-4666-44C1-B97F-C86712523D6E}"/>
    <cellStyle name="Millares 2 3 3" xfId="19" xr:uid="{51861F81-F625-49C0-A460-D9CDA2E17DE5}"/>
    <cellStyle name="Millares 2 4" xfId="35" xr:uid="{E9714649-7A82-40D8-BB36-1E6128096558}"/>
    <cellStyle name="Millares 2 5" xfId="26" xr:uid="{0777B8CA-3BCD-4768-B2E9-9705BAC70314}"/>
    <cellStyle name="Millares 2 6" xfId="17" xr:uid="{721F3264-3113-4F4F-B7F9-00445DD136EC}"/>
    <cellStyle name="Millares 3" xfId="5" xr:uid="{00000000-0005-0000-0000-000004000000}"/>
    <cellStyle name="Millares 3 2" xfId="29" xr:uid="{14EF91A6-2DFA-4D0C-9590-B6F8A5388FA3}"/>
    <cellStyle name="Millares 3 3" xfId="20" xr:uid="{6BA72363-8DDF-45CC-AFC6-71A0DD3389D2}"/>
    <cellStyle name="Moneda 2" xfId="6" xr:uid="{00000000-0005-0000-0000-000005000000}"/>
    <cellStyle name="Moneda 2 2" xfId="30" xr:uid="{053D3F86-66BB-433B-81F7-C9B7E5DDEBBF}"/>
    <cellStyle name="Moneda 2 3" xfId="21" xr:uid="{EDA176AD-0784-4517-8A8A-16980059D171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1" xr:uid="{08D5E386-0669-429D-A95B-733DE9CF397A}"/>
    <cellStyle name="Normal 2 4" xfId="22" xr:uid="{9EBCA4DD-9397-4B6A-9F5C-B1404131BABF}"/>
    <cellStyle name="Normal 3" xfId="9" xr:uid="{00000000-0005-0000-0000-000009000000}"/>
    <cellStyle name="Normal 3 2" xfId="32" xr:uid="{31C2186E-532F-442D-AA7F-EA892A7812A3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4" xr:uid="{E6A60D51-CF89-4B96-8AEF-EEC29A561990}"/>
    <cellStyle name="Normal 6 2 3" xfId="24" xr:uid="{9316547F-6933-4BF0-BD27-EB868E3047AD}"/>
    <cellStyle name="Normal 6 3" xfId="33" xr:uid="{40D1AE24-345D-44C1-B5D4-9596DB381F50}"/>
    <cellStyle name="Normal 6 4" xfId="23" xr:uid="{AC270DE0-7854-4934-957F-0A1A89FF59B3}"/>
    <cellStyle name="Porcentual 2" xfId="25" xr:uid="{C4DC1633-E0E5-4EAD-902F-15885D669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0</xdr:col>
      <xdr:colOff>809625</xdr:colOff>
      <xdr:row>27</xdr:row>
      <xdr:rowOff>723900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9160948A-A97E-413F-AD0D-C3746E1FFE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5305425"/>
          <a:ext cx="809625" cy="7239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809625</xdr:colOff>
      <xdr:row>16</xdr:row>
      <xdr:rowOff>28575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C74731E2-9552-4466-B9F5-C52EBF465A3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2895600"/>
          <a:ext cx="809625" cy="7239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4" name="image1.jpg">
          <a:extLst>
            <a:ext uri="{FF2B5EF4-FFF2-40B4-BE49-F238E27FC236}">
              <a16:creationId xmlns:a16="http://schemas.microsoft.com/office/drawing/2014/main" id="{1B88BABF-5842-4215-AFB1-5B9BD73C875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72390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238125</xdr:colOff>
      <xdr:row>0</xdr:row>
      <xdr:rowOff>19049</xdr:rowOff>
    </xdr:from>
    <xdr:to>
      <xdr:col>6</xdr:col>
      <xdr:colOff>1030634</xdr:colOff>
      <xdr:row>0</xdr:row>
      <xdr:rowOff>695330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0A86FA0-5C06-44C2-B017-8180F3CAE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77450" y="19049"/>
          <a:ext cx="792509" cy="676281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15</xdr:row>
      <xdr:rowOff>28574</xdr:rowOff>
    </xdr:from>
    <xdr:to>
      <xdr:col>6</xdr:col>
      <xdr:colOff>1011584</xdr:colOff>
      <xdr:row>16</xdr:row>
      <xdr:rowOff>9530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E70AE96-8F1C-4661-9FE6-DAE112836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58400" y="2924174"/>
          <a:ext cx="792509" cy="676281"/>
        </a:xfrm>
        <a:prstGeom prst="rect">
          <a:avLst/>
        </a:prstGeom>
      </xdr:spPr>
    </xdr:pic>
    <xdr:clientData/>
  </xdr:twoCellAnchor>
  <xdr:twoCellAnchor editAs="oneCell">
    <xdr:from>
      <xdr:col>6</xdr:col>
      <xdr:colOff>217446</xdr:colOff>
      <xdr:row>27</xdr:row>
      <xdr:rowOff>19050</xdr:rowOff>
    </xdr:from>
    <xdr:to>
      <xdr:col>6</xdr:col>
      <xdr:colOff>1021109</xdr:colOff>
      <xdr:row>27</xdr:row>
      <xdr:rowOff>704850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274A56E-C65D-496D-B66F-8BDA97DB8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56771" y="5324475"/>
          <a:ext cx="803663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535F35E1-1EC1-4613-AD1D-0535A8578D0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62865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381000</xdr:colOff>
      <xdr:row>0</xdr:row>
      <xdr:rowOff>28575</xdr:rowOff>
    </xdr:from>
    <xdr:to>
      <xdr:col>6</xdr:col>
      <xdr:colOff>1011584</xdr:colOff>
      <xdr:row>0</xdr:row>
      <xdr:rowOff>566679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0F1696-8C0E-43A0-8C88-5650CB069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43900" y="28575"/>
          <a:ext cx="630584" cy="5381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8D2E1628-2C8D-4301-AAE8-4687DC02290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76200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295275</xdr:colOff>
      <xdr:row>0</xdr:row>
      <xdr:rowOff>28574</xdr:rowOff>
    </xdr:from>
    <xdr:to>
      <xdr:col>6</xdr:col>
      <xdr:colOff>1021109</xdr:colOff>
      <xdr:row>0</xdr:row>
      <xdr:rowOff>647959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59D8F8-34F3-41A7-A8F4-B086D2578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0675" y="28574"/>
          <a:ext cx="725834" cy="6193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A983EFBC-3D09-4642-9CC5-09AE961FC9C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72390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219075</xdr:colOff>
      <xdr:row>0</xdr:row>
      <xdr:rowOff>38099</xdr:rowOff>
    </xdr:from>
    <xdr:to>
      <xdr:col>6</xdr:col>
      <xdr:colOff>973484</xdr:colOff>
      <xdr:row>0</xdr:row>
      <xdr:rowOff>681868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0D57B1-3D43-44D1-8D9A-C79528E81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72675" y="38099"/>
          <a:ext cx="754409" cy="643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showGridLines="0" workbookViewId="0">
      <selection sqref="A1:G50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134</v>
      </c>
      <c r="B1" s="38"/>
      <c r="C1" s="38"/>
      <c r="D1" s="38"/>
      <c r="E1" s="38"/>
      <c r="F1" s="38"/>
      <c r="G1" s="39"/>
    </row>
    <row r="2" spans="1:7" x14ac:dyDescent="0.2">
      <c r="A2" s="19"/>
      <c r="B2" s="40" t="s">
        <v>59</v>
      </c>
      <c r="C2" s="41"/>
      <c r="D2" s="41"/>
      <c r="E2" s="41"/>
      <c r="F2" s="42"/>
      <c r="G2" s="35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6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13375223.33</v>
      </c>
      <c r="C5" s="23">
        <v>3956833.06</v>
      </c>
      <c r="D5" s="23">
        <f>B5+C5</f>
        <v>17332056.390000001</v>
      </c>
      <c r="E5" s="23">
        <v>16499996.539999999</v>
      </c>
      <c r="F5" s="23">
        <v>16499996.539999999</v>
      </c>
      <c r="G5" s="23">
        <f>D5-E5</f>
        <v>832059.85000000149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13375223.33</v>
      </c>
      <c r="C14" s="24">
        <f t="shared" si="4"/>
        <v>3956833.06</v>
      </c>
      <c r="D14" s="24">
        <f t="shared" si="4"/>
        <v>17332056.390000001</v>
      </c>
      <c r="E14" s="24">
        <f t="shared" si="4"/>
        <v>16499996.539999999</v>
      </c>
      <c r="F14" s="24">
        <f t="shared" si="4"/>
        <v>16499996.539999999</v>
      </c>
      <c r="G14" s="24">
        <f t="shared" si="4"/>
        <v>832059.85000000149</v>
      </c>
    </row>
    <row r="16" spans="1:7" ht="55.35" customHeight="1" x14ac:dyDescent="0.2">
      <c r="A16" s="37" t="s">
        <v>134</v>
      </c>
      <c r="B16" s="38"/>
      <c r="C16" s="38"/>
      <c r="D16" s="38"/>
      <c r="E16" s="38"/>
      <c r="F16" s="38"/>
      <c r="G16" s="39"/>
    </row>
    <row r="17" spans="1:7" x14ac:dyDescent="0.2">
      <c r="A17" s="19"/>
      <c r="B17" s="40" t="s">
        <v>59</v>
      </c>
      <c r="C17" s="41"/>
      <c r="D17" s="41"/>
      <c r="E17" s="41"/>
      <c r="F17" s="42"/>
      <c r="G17" s="35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6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40" t="s">
        <v>134</v>
      </c>
      <c r="B28" s="41"/>
      <c r="C28" s="41"/>
      <c r="D28" s="41"/>
      <c r="E28" s="41"/>
      <c r="F28" s="41"/>
      <c r="G28" s="42"/>
    </row>
    <row r="29" spans="1:7" x14ac:dyDescent="0.2">
      <c r="A29" s="19"/>
      <c r="B29" s="40" t="s">
        <v>59</v>
      </c>
      <c r="C29" s="41"/>
      <c r="D29" s="41"/>
      <c r="E29" s="41"/>
      <c r="F29" s="42"/>
      <c r="G29" s="35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6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13375223.33</v>
      </c>
      <c r="C46" s="23">
        <v>3956833.06</v>
      </c>
      <c r="D46" s="23">
        <f t="shared" ref="D46" si="12">B46+C46</f>
        <v>17332056.390000001</v>
      </c>
      <c r="E46" s="23">
        <v>16499996.539999999</v>
      </c>
      <c r="F46" s="23">
        <v>16499996.539999999</v>
      </c>
      <c r="G46" s="23">
        <f t="shared" ref="G46" si="13">D46-E46</f>
        <v>832059.85000000149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13375223.33</v>
      </c>
      <c r="C48" s="24">
        <f t="shared" si="14"/>
        <v>3956833.06</v>
      </c>
      <c r="D48" s="24">
        <f t="shared" si="14"/>
        <v>17332056.390000001</v>
      </c>
      <c r="E48" s="24">
        <f t="shared" si="14"/>
        <v>16499996.539999999</v>
      </c>
      <c r="F48" s="24">
        <f t="shared" si="14"/>
        <v>16499996.539999999</v>
      </c>
      <c r="G48" s="24">
        <f t="shared" si="14"/>
        <v>832059.85000000149</v>
      </c>
    </row>
    <row r="50" spans="1:3" x14ac:dyDescent="0.2">
      <c r="A50" s="1" t="s">
        <v>118</v>
      </c>
    </row>
    <row r="52" spans="1:3" x14ac:dyDescent="0.2">
      <c r="A52" s="32" t="s">
        <v>136</v>
      </c>
      <c r="B52" s="33" t="s">
        <v>137</v>
      </c>
      <c r="C52" s="33"/>
    </row>
    <row r="53" spans="1:3" x14ac:dyDescent="0.2">
      <c r="A53" s="32" t="s">
        <v>138</v>
      </c>
      <c r="B53" s="32" t="s">
        <v>139</v>
      </c>
      <c r="C53"/>
    </row>
    <row r="54" spans="1:3" x14ac:dyDescent="0.2">
      <c r="A54" s="32" t="s">
        <v>140</v>
      </c>
      <c r="B54" s="34" t="s">
        <v>141</v>
      </c>
      <c r="C54" s="34"/>
    </row>
    <row r="55" spans="1:3" x14ac:dyDescent="0.2">
      <c r="A55" s="32" t="s">
        <v>142</v>
      </c>
      <c r="B55" s="34" t="s">
        <v>143</v>
      </c>
      <c r="C55" s="34"/>
    </row>
  </sheetData>
  <sheetProtection formatCells="0" formatColumns="0" formatRows="0" insertRows="0" deleteRows="0" autoFilter="0"/>
  <mergeCells count="12">
    <mergeCell ref="B52:C52"/>
    <mergeCell ref="B54:C54"/>
    <mergeCell ref="B55:C55"/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showGridLines="0" zoomScaleNormal="100" workbookViewId="0">
      <selection sqref="A1:G18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0" t="s">
        <v>132</v>
      </c>
      <c r="B1" s="41"/>
      <c r="C1" s="41"/>
      <c r="D1" s="41"/>
      <c r="E1" s="41"/>
      <c r="F1" s="41"/>
      <c r="G1" s="42"/>
    </row>
    <row r="2" spans="1:7" x14ac:dyDescent="0.2">
      <c r="A2" s="19"/>
      <c r="B2" s="40" t="s">
        <v>59</v>
      </c>
      <c r="C2" s="41"/>
      <c r="D2" s="41"/>
      <c r="E2" s="41"/>
      <c r="F2" s="42"/>
      <c r="G2" s="35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6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13084180.859999999</v>
      </c>
      <c r="C5" s="23">
        <v>3936833.06</v>
      </c>
      <c r="D5" s="23">
        <f>B5+C5</f>
        <v>17021013.919999998</v>
      </c>
      <c r="E5" s="23">
        <v>16227044.07</v>
      </c>
      <c r="F5" s="23">
        <v>16227044.07</v>
      </c>
      <c r="G5" s="23">
        <f>D5-E5</f>
        <v>793969.84999999776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32700</v>
      </c>
      <c r="C7" s="23">
        <v>20000</v>
      </c>
      <c r="D7" s="23">
        <f>B7+C7</f>
        <v>52700</v>
      </c>
      <c r="E7" s="23">
        <v>14610</v>
      </c>
      <c r="F7" s="23">
        <v>14610</v>
      </c>
      <c r="G7" s="23">
        <f>D7-E7</f>
        <v>38090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258342.47</v>
      </c>
      <c r="C11" s="23">
        <v>0</v>
      </c>
      <c r="D11" s="23">
        <f>B11+C11</f>
        <v>258342.47</v>
      </c>
      <c r="E11" s="23">
        <v>258342.47</v>
      </c>
      <c r="F11" s="23">
        <v>258342.47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13375223.33</v>
      </c>
      <c r="C15" s="26">
        <f t="shared" si="0"/>
        <v>3956833.06</v>
      </c>
      <c r="D15" s="26">
        <f t="shared" si="0"/>
        <v>17332056.389999997</v>
      </c>
      <c r="E15" s="26">
        <f t="shared" si="0"/>
        <v>16499996.540000001</v>
      </c>
      <c r="F15" s="26">
        <f t="shared" si="0"/>
        <v>16499996.540000001</v>
      </c>
      <c r="G15" s="26">
        <f t="shared" si="0"/>
        <v>832059.84999999776</v>
      </c>
    </row>
    <row r="18" spans="1:3" x14ac:dyDescent="0.2">
      <c r="A18" s="1" t="s">
        <v>118</v>
      </c>
    </row>
    <row r="19" spans="1:3" x14ac:dyDescent="0.2">
      <c r="A19" s="32" t="s">
        <v>136</v>
      </c>
      <c r="B19" s="33" t="s">
        <v>137</v>
      </c>
      <c r="C19" s="33"/>
    </row>
    <row r="20" spans="1:3" x14ac:dyDescent="0.2">
      <c r="A20" s="32" t="s">
        <v>138</v>
      </c>
      <c r="B20" s="32" t="s">
        <v>139</v>
      </c>
      <c r="C20"/>
    </row>
    <row r="21" spans="1:3" x14ac:dyDescent="0.2">
      <c r="A21" s="32" t="s">
        <v>140</v>
      </c>
      <c r="B21" s="34" t="s">
        <v>141</v>
      </c>
      <c r="C21" s="34"/>
    </row>
    <row r="22" spans="1:3" x14ac:dyDescent="0.2">
      <c r="A22" s="32" t="s">
        <v>142</v>
      </c>
      <c r="B22" s="34" t="s">
        <v>143</v>
      </c>
      <c r="C22" s="34"/>
    </row>
  </sheetData>
  <sheetProtection formatCells="0" formatColumns="0" formatRows="0" autoFilter="0"/>
  <mergeCells count="6">
    <mergeCell ref="B22:C22"/>
    <mergeCell ref="G2:G3"/>
    <mergeCell ref="A1:G1"/>
    <mergeCell ref="B2:F2"/>
    <mergeCell ref="B19:C19"/>
    <mergeCell ref="B21:C21"/>
  </mergeCells>
  <printOptions horizontalCentered="1"/>
  <pageMargins left="0.70866141732283472" right="0.70866141732283472" top="0.74803149606299213" bottom="0.74803149606299213" header="0.31496062992125984" footer="0.31496062992125984"/>
  <pageSetup paperSize="14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3"/>
  <sheetViews>
    <sheetView showGridLines="0" tabSelected="1" workbookViewId="0">
      <selection sqref="A1:G78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41" t="s">
        <v>131</v>
      </c>
      <c r="B1" s="41"/>
      <c r="C1" s="41"/>
      <c r="D1" s="41"/>
      <c r="E1" s="41"/>
      <c r="F1" s="41"/>
      <c r="G1" s="42"/>
    </row>
    <row r="2" spans="1:8" x14ac:dyDescent="0.2">
      <c r="A2" s="19"/>
      <c r="B2" s="40" t="s">
        <v>59</v>
      </c>
      <c r="C2" s="41"/>
      <c r="D2" s="41"/>
      <c r="E2" s="41"/>
      <c r="F2" s="42"/>
      <c r="G2" s="35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6"/>
    </row>
    <row r="4" spans="1:8" x14ac:dyDescent="0.2">
      <c r="A4" s="9" t="s">
        <v>60</v>
      </c>
      <c r="B4" s="27">
        <f>SUM(B5:B11)</f>
        <v>10878885.120000001</v>
      </c>
      <c r="C4" s="27">
        <f>SUM(C5:C11)</f>
        <v>-705000</v>
      </c>
      <c r="D4" s="27">
        <f>B4+C4</f>
        <v>10173885.120000001</v>
      </c>
      <c r="E4" s="27">
        <f>SUM(E5:E11)</f>
        <v>10043277.539999999</v>
      </c>
      <c r="F4" s="27">
        <f>SUM(F5:F11)</f>
        <v>10043277.539999999</v>
      </c>
      <c r="G4" s="27">
        <f>D4-E4</f>
        <v>130607.58000000194</v>
      </c>
    </row>
    <row r="5" spans="1:8" x14ac:dyDescent="0.2">
      <c r="A5" s="11" t="s">
        <v>64</v>
      </c>
      <c r="B5" s="23">
        <v>6295679.7400000002</v>
      </c>
      <c r="C5" s="23">
        <v>-625000</v>
      </c>
      <c r="D5" s="23">
        <f t="shared" ref="D5:D68" si="0">B5+C5</f>
        <v>5670679.7400000002</v>
      </c>
      <c r="E5" s="23">
        <v>5670679.7400000002</v>
      </c>
      <c r="F5" s="23">
        <v>5670679.7400000002</v>
      </c>
      <c r="G5" s="23">
        <f t="shared" ref="G5:G68" si="1">D5-E5</f>
        <v>0</v>
      </c>
      <c r="H5" s="6">
        <v>1100</v>
      </c>
    </row>
    <row r="6" spans="1:8" x14ac:dyDescent="0.2">
      <c r="A6" s="11" t="s">
        <v>65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66</v>
      </c>
      <c r="B7" s="23">
        <v>1182669.8799999999</v>
      </c>
      <c r="C7" s="23">
        <v>0</v>
      </c>
      <c r="D7" s="23">
        <f t="shared" si="0"/>
        <v>1182669.8799999999</v>
      </c>
      <c r="E7" s="23">
        <v>1110528.43</v>
      </c>
      <c r="F7" s="23">
        <v>1110528.43</v>
      </c>
      <c r="G7" s="23">
        <f t="shared" si="1"/>
        <v>72141.449999999953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3400535.5</v>
      </c>
      <c r="C9" s="23">
        <v>-80000</v>
      </c>
      <c r="D9" s="23">
        <f t="shared" si="0"/>
        <v>3320535.5</v>
      </c>
      <c r="E9" s="23">
        <v>3262069.37</v>
      </c>
      <c r="F9" s="23">
        <v>3262069.37</v>
      </c>
      <c r="G9" s="23">
        <f t="shared" si="1"/>
        <v>58466.129999999888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749817.44000000006</v>
      </c>
      <c r="C12" s="28">
        <f>SUM(C13:C21)</f>
        <v>3237138.1300000004</v>
      </c>
      <c r="D12" s="28">
        <f t="shared" si="0"/>
        <v>3986955.5700000003</v>
      </c>
      <c r="E12" s="28">
        <f>SUM(E13:E21)</f>
        <v>3830287.76</v>
      </c>
      <c r="F12" s="28">
        <f>SUM(F13:F21)</f>
        <v>3830287.76</v>
      </c>
      <c r="G12" s="28">
        <f t="shared" si="1"/>
        <v>156667.81000000052</v>
      </c>
      <c r="H12" s="10">
        <v>0</v>
      </c>
    </row>
    <row r="13" spans="1:8" x14ac:dyDescent="0.2">
      <c r="A13" s="11" t="s">
        <v>69</v>
      </c>
      <c r="B13" s="23">
        <v>72700</v>
      </c>
      <c r="C13" s="23">
        <v>223599.49</v>
      </c>
      <c r="D13" s="23">
        <f t="shared" si="0"/>
        <v>296299.49</v>
      </c>
      <c r="E13" s="23">
        <v>227687.49</v>
      </c>
      <c r="F13" s="23">
        <v>227687.49</v>
      </c>
      <c r="G13" s="23">
        <f t="shared" si="1"/>
        <v>68612</v>
      </c>
      <c r="H13" s="6">
        <v>2100</v>
      </c>
    </row>
    <row r="14" spans="1:8" x14ac:dyDescent="0.2">
      <c r="A14" s="11" t="s">
        <v>70</v>
      </c>
      <c r="B14" s="23">
        <v>112600</v>
      </c>
      <c r="C14" s="23">
        <v>331248.67</v>
      </c>
      <c r="D14" s="23">
        <f t="shared" si="0"/>
        <v>443848.67</v>
      </c>
      <c r="E14" s="23">
        <v>426593.14</v>
      </c>
      <c r="F14" s="23">
        <v>426593.14</v>
      </c>
      <c r="G14" s="23">
        <f t="shared" si="1"/>
        <v>17255.52999999997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33300</v>
      </c>
      <c r="C16" s="23">
        <v>0</v>
      </c>
      <c r="D16" s="23">
        <f t="shared" si="0"/>
        <v>33300</v>
      </c>
      <c r="E16" s="23">
        <v>33300</v>
      </c>
      <c r="F16" s="23">
        <v>33300</v>
      </c>
      <c r="G16" s="23">
        <f t="shared" si="1"/>
        <v>0</v>
      </c>
      <c r="H16" s="6">
        <v>2400</v>
      </c>
    </row>
    <row r="17" spans="1:8" x14ac:dyDescent="0.2">
      <c r="A17" s="11" t="s">
        <v>73</v>
      </c>
      <c r="B17" s="23">
        <v>20000</v>
      </c>
      <c r="C17" s="23">
        <v>2010000</v>
      </c>
      <c r="D17" s="23">
        <f t="shared" si="0"/>
        <v>2030000</v>
      </c>
      <c r="E17" s="23">
        <v>2023268.71</v>
      </c>
      <c r="F17" s="23">
        <v>2023268.71</v>
      </c>
      <c r="G17" s="23">
        <f t="shared" si="1"/>
        <v>6731.2900000000373</v>
      </c>
      <c r="H17" s="6">
        <v>2500</v>
      </c>
    </row>
    <row r="18" spans="1:8" x14ac:dyDescent="0.2">
      <c r="A18" s="11" t="s">
        <v>74</v>
      </c>
      <c r="B18" s="23">
        <v>477128.29</v>
      </c>
      <c r="C18" s="23">
        <v>561056.44999999995</v>
      </c>
      <c r="D18" s="23">
        <f t="shared" si="0"/>
        <v>1038184.74</v>
      </c>
      <c r="E18" s="23">
        <v>996973.91</v>
      </c>
      <c r="F18" s="23">
        <v>996973.91</v>
      </c>
      <c r="G18" s="23">
        <f t="shared" si="1"/>
        <v>41210.829999999958</v>
      </c>
      <c r="H18" s="6">
        <v>2600</v>
      </c>
    </row>
    <row r="19" spans="1:8" x14ac:dyDescent="0.2">
      <c r="A19" s="11" t="s">
        <v>75</v>
      </c>
      <c r="B19" s="23">
        <v>1889.15</v>
      </c>
      <c r="C19" s="23">
        <v>0</v>
      </c>
      <c r="D19" s="23">
        <f t="shared" si="0"/>
        <v>1889.15</v>
      </c>
      <c r="E19" s="23">
        <v>0</v>
      </c>
      <c r="F19" s="23">
        <v>0</v>
      </c>
      <c r="G19" s="23">
        <f t="shared" si="1"/>
        <v>1889.15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32200</v>
      </c>
      <c r="C21" s="23">
        <v>111233.52</v>
      </c>
      <c r="D21" s="23">
        <f t="shared" si="0"/>
        <v>143433.52000000002</v>
      </c>
      <c r="E21" s="23">
        <v>122464.51</v>
      </c>
      <c r="F21" s="23">
        <v>122464.51</v>
      </c>
      <c r="G21" s="23">
        <f t="shared" si="1"/>
        <v>20969.010000000024</v>
      </c>
      <c r="H21" s="6">
        <v>2900</v>
      </c>
    </row>
    <row r="22" spans="1:8" x14ac:dyDescent="0.2">
      <c r="A22" s="9" t="s">
        <v>61</v>
      </c>
      <c r="B22" s="28">
        <f>SUM(B23:B31)</f>
        <v>1153072.4099999999</v>
      </c>
      <c r="C22" s="28">
        <f>SUM(C23:C31)</f>
        <v>105648.31</v>
      </c>
      <c r="D22" s="28">
        <f t="shared" si="0"/>
        <v>1258720.72</v>
      </c>
      <c r="E22" s="28">
        <f>SUM(E23:E31)</f>
        <v>1070361.04</v>
      </c>
      <c r="F22" s="28">
        <f>SUM(F23:F31)</f>
        <v>1070361.04</v>
      </c>
      <c r="G22" s="28">
        <f t="shared" si="1"/>
        <v>188359.67999999993</v>
      </c>
      <c r="H22" s="10">
        <v>0</v>
      </c>
    </row>
    <row r="23" spans="1:8" x14ac:dyDescent="0.2">
      <c r="A23" s="11" t="s">
        <v>78</v>
      </c>
      <c r="B23" s="23">
        <v>170000</v>
      </c>
      <c r="C23" s="23">
        <v>6923.65</v>
      </c>
      <c r="D23" s="23">
        <f t="shared" si="0"/>
        <v>176923.65</v>
      </c>
      <c r="E23" s="23">
        <v>133028.4</v>
      </c>
      <c r="F23" s="23">
        <v>133028.4</v>
      </c>
      <c r="G23" s="23">
        <f t="shared" si="1"/>
        <v>43895.25</v>
      </c>
      <c r="H23" s="6">
        <v>3100</v>
      </c>
    </row>
    <row r="24" spans="1:8" x14ac:dyDescent="0.2">
      <c r="A24" s="11" t="s">
        <v>79</v>
      </c>
      <c r="B24" s="23">
        <v>23000</v>
      </c>
      <c r="C24" s="23">
        <v>14500</v>
      </c>
      <c r="D24" s="23">
        <f t="shared" si="0"/>
        <v>37500</v>
      </c>
      <c r="E24" s="23">
        <v>35860</v>
      </c>
      <c r="F24" s="23">
        <v>35860</v>
      </c>
      <c r="G24" s="23">
        <f t="shared" si="1"/>
        <v>1640</v>
      </c>
      <c r="H24" s="6">
        <v>3200</v>
      </c>
    </row>
    <row r="25" spans="1:8" x14ac:dyDescent="0.2">
      <c r="A25" s="11" t="s">
        <v>80</v>
      </c>
      <c r="B25" s="23">
        <v>50000</v>
      </c>
      <c r="C25" s="23">
        <v>-49228.06</v>
      </c>
      <c r="D25" s="23">
        <f t="shared" si="0"/>
        <v>771.94000000000233</v>
      </c>
      <c r="E25" s="23">
        <v>0</v>
      </c>
      <c r="F25" s="23">
        <v>0</v>
      </c>
      <c r="G25" s="23">
        <f t="shared" si="1"/>
        <v>771.94000000000233</v>
      </c>
      <c r="H25" s="6">
        <v>3300</v>
      </c>
    </row>
    <row r="26" spans="1:8" x14ac:dyDescent="0.2">
      <c r="A26" s="11" t="s">
        <v>81</v>
      </c>
      <c r="B26" s="23">
        <v>120500</v>
      </c>
      <c r="C26" s="23">
        <v>45000</v>
      </c>
      <c r="D26" s="23">
        <f t="shared" si="0"/>
        <v>165500</v>
      </c>
      <c r="E26" s="23">
        <v>148414.64000000001</v>
      </c>
      <c r="F26" s="23">
        <v>148414.64000000001</v>
      </c>
      <c r="G26" s="23">
        <f t="shared" si="1"/>
        <v>17085.359999999986</v>
      </c>
      <c r="H26" s="6">
        <v>3400</v>
      </c>
    </row>
    <row r="27" spans="1:8" x14ac:dyDescent="0.2">
      <c r="A27" s="11" t="s">
        <v>82</v>
      </c>
      <c r="B27" s="23">
        <v>99500</v>
      </c>
      <c r="C27" s="23">
        <v>43452.72</v>
      </c>
      <c r="D27" s="23">
        <f t="shared" si="0"/>
        <v>142952.72</v>
      </c>
      <c r="E27" s="23">
        <v>140740.72</v>
      </c>
      <c r="F27" s="23">
        <v>140740.72</v>
      </c>
      <c r="G27" s="23">
        <f t="shared" si="1"/>
        <v>2212</v>
      </c>
      <c r="H27" s="6">
        <v>3500</v>
      </c>
    </row>
    <row r="28" spans="1:8" x14ac:dyDescent="0.2">
      <c r="A28" s="11" t="s">
        <v>129</v>
      </c>
      <c r="B28" s="23">
        <v>3000</v>
      </c>
      <c r="C28" s="23">
        <v>0</v>
      </c>
      <c r="D28" s="23">
        <f t="shared" si="0"/>
        <v>3000</v>
      </c>
      <c r="E28" s="23">
        <v>1392</v>
      </c>
      <c r="F28" s="23">
        <v>1392</v>
      </c>
      <c r="G28" s="23">
        <f t="shared" si="1"/>
        <v>1608</v>
      </c>
      <c r="H28" s="6">
        <v>3600</v>
      </c>
    </row>
    <row r="29" spans="1:8" x14ac:dyDescent="0.2">
      <c r="A29" s="11" t="s">
        <v>83</v>
      </c>
      <c r="B29" s="23">
        <v>35700</v>
      </c>
      <c r="C29" s="23">
        <v>45000</v>
      </c>
      <c r="D29" s="23">
        <f t="shared" si="0"/>
        <v>80700</v>
      </c>
      <c r="E29" s="23">
        <v>78998.98</v>
      </c>
      <c r="F29" s="23">
        <v>78998.98</v>
      </c>
      <c r="G29" s="23">
        <f t="shared" si="1"/>
        <v>1701.0200000000041</v>
      </c>
      <c r="H29" s="6">
        <v>3700</v>
      </c>
    </row>
    <row r="30" spans="1:8" x14ac:dyDescent="0.2">
      <c r="A30" s="11" t="s">
        <v>84</v>
      </c>
      <c r="B30" s="23">
        <v>351000</v>
      </c>
      <c r="C30" s="23">
        <v>0</v>
      </c>
      <c r="D30" s="23">
        <f t="shared" si="0"/>
        <v>351000</v>
      </c>
      <c r="E30" s="23">
        <v>350000</v>
      </c>
      <c r="F30" s="23">
        <v>350000</v>
      </c>
      <c r="G30" s="23">
        <f t="shared" si="1"/>
        <v>1000</v>
      </c>
      <c r="H30" s="6">
        <v>3800</v>
      </c>
    </row>
    <row r="31" spans="1:8" x14ac:dyDescent="0.2">
      <c r="A31" s="11" t="s">
        <v>18</v>
      </c>
      <c r="B31" s="23">
        <v>300372.40999999997</v>
      </c>
      <c r="C31" s="23">
        <v>0</v>
      </c>
      <c r="D31" s="23">
        <f t="shared" si="0"/>
        <v>300372.40999999997</v>
      </c>
      <c r="E31" s="23">
        <v>181926.3</v>
      </c>
      <c r="F31" s="23">
        <v>181926.3</v>
      </c>
      <c r="G31" s="23">
        <f t="shared" si="1"/>
        <v>118446.10999999999</v>
      </c>
      <c r="H31" s="6">
        <v>3900</v>
      </c>
    </row>
    <row r="32" spans="1:8" x14ac:dyDescent="0.2">
      <c r="A32" s="9" t="s">
        <v>121</v>
      </c>
      <c r="B32" s="28">
        <f>SUM(B33:B41)</f>
        <v>560748.36</v>
      </c>
      <c r="C32" s="28">
        <f>SUM(C33:C41)</f>
        <v>1299046.6200000001</v>
      </c>
      <c r="D32" s="28">
        <f t="shared" si="0"/>
        <v>1859794.98</v>
      </c>
      <c r="E32" s="28">
        <f>SUM(E33:E41)</f>
        <v>1541460.2</v>
      </c>
      <c r="F32" s="28">
        <f>SUM(F33:F41)</f>
        <v>1541460.2</v>
      </c>
      <c r="G32" s="28">
        <f t="shared" si="1"/>
        <v>318334.78000000003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302405.89</v>
      </c>
      <c r="C36" s="23">
        <v>1299046.6200000001</v>
      </c>
      <c r="D36" s="23">
        <f t="shared" si="0"/>
        <v>1601452.5100000002</v>
      </c>
      <c r="E36" s="23">
        <v>1283117.73</v>
      </c>
      <c r="F36" s="23">
        <v>1283117.73</v>
      </c>
      <c r="G36" s="23">
        <f t="shared" si="1"/>
        <v>318334.78000000026</v>
      </c>
      <c r="H36" s="6">
        <v>4400</v>
      </c>
    </row>
    <row r="37" spans="1:8" x14ac:dyDescent="0.2">
      <c r="A37" s="11" t="s">
        <v>39</v>
      </c>
      <c r="B37" s="23">
        <v>258342.47</v>
      </c>
      <c r="C37" s="23">
        <v>0</v>
      </c>
      <c r="D37" s="23">
        <f t="shared" si="0"/>
        <v>258342.47</v>
      </c>
      <c r="E37" s="23">
        <v>258342.47</v>
      </c>
      <c r="F37" s="23">
        <v>258342.47</v>
      </c>
      <c r="G37" s="23">
        <f t="shared" si="1"/>
        <v>0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32700</v>
      </c>
      <c r="C42" s="28">
        <f>SUM(C43:C51)</f>
        <v>20000</v>
      </c>
      <c r="D42" s="28">
        <f t="shared" si="0"/>
        <v>52700</v>
      </c>
      <c r="E42" s="28">
        <f>SUM(E43:E51)</f>
        <v>14610</v>
      </c>
      <c r="F42" s="28">
        <f>SUM(F43:F51)</f>
        <v>14610</v>
      </c>
      <c r="G42" s="28">
        <f t="shared" si="1"/>
        <v>38090</v>
      </c>
      <c r="H42" s="10">
        <v>0</v>
      </c>
    </row>
    <row r="43" spans="1:8" x14ac:dyDescent="0.2">
      <c r="A43" s="3" t="s">
        <v>92</v>
      </c>
      <c r="B43" s="23">
        <v>22000</v>
      </c>
      <c r="C43" s="23">
        <v>20000</v>
      </c>
      <c r="D43" s="23">
        <f t="shared" si="0"/>
        <v>42000</v>
      </c>
      <c r="E43" s="23">
        <v>14610</v>
      </c>
      <c r="F43" s="23">
        <v>14610</v>
      </c>
      <c r="G43" s="23">
        <f t="shared" si="1"/>
        <v>27390</v>
      </c>
      <c r="H43" s="6">
        <v>5100</v>
      </c>
    </row>
    <row r="44" spans="1:8" x14ac:dyDescent="0.2">
      <c r="A44" s="11" t="s">
        <v>93</v>
      </c>
      <c r="B44" s="23">
        <v>4200</v>
      </c>
      <c r="C44" s="23">
        <v>0</v>
      </c>
      <c r="D44" s="23">
        <f t="shared" si="0"/>
        <v>4200</v>
      </c>
      <c r="E44" s="23">
        <v>0</v>
      </c>
      <c r="F44" s="23">
        <v>0</v>
      </c>
      <c r="G44" s="23">
        <f t="shared" si="1"/>
        <v>4200</v>
      </c>
      <c r="H44" s="6">
        <v>5200</v>
      </c>
    </row>
    <row r="45" spans="1:8" x14ac:dyDescent="0.2">
      <c r="A45" s="11" t="s">
        <v>94</v>
      </c>
      <c r="B45" s="23">
        <v>2500</v>
      </c>
      <c r="C45" s="23">
        <v>0</v>
      </c>
      <c r="D45" s="23">
        <f t="shared" si="0"/>
        <v>2500</v>
      </c>
      <c r="E45" s="23">
        <v>0</v>
      </c>
      <c r="F45" s="23">
        <v>0</v>
      </c>
      <c r="G45" s="23">
        <f t="shared" si="1"/>
        <v>2500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4000</v>
      </c>
      <c r="C48" s="23">
        <v>0</v>
      </c>
      <c r="D48" s="23">
        <f t="shared" si="0"/>
        <v>4000</v>
      </c>
      <c r="E48" s="23">
        <v>0</v>
      </c>
      <c r="F48" s="23">
        <v>0</v>
      </c>
      <c r="G48" s="23">
        <f t="shared" si="1"/>
        <v>4000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13375223.33</v>
      </c>
      <c r="C76" s="26">
        <f t="shared" si="4"/>
        <v>3956833.0600000005</v>
      </c>
      <c r="D76" s="26">
        <f t="shared" si="4"/>
        <v>17332056.390000001</v>
      </c>
      <c r="E76" s="26">
        <f t="shared" si="4"/>
        <v>16499996.539999999</v>
      </c>
      <c r="F76" s="26">
        <f t="shared" si="4"/>
        <v>16499996.539999999</v>
      </c>
      <c r="G76" s="26">
        <f t="shared" si="4"/>
        <v>832059.85000000242</v>
      </c>
    </row>
    <row r="78" spans="1:8" x14ac:dyDescent="0.2">
      <c r="A78" s="1" t="s">
        <v>118</v>
      </c>
    </row>
    <row r="80" spans="1:8" x14ac:dyDescent="0.2">
      <c r="A80" s="32" t="s">
        <v>136</v>
      </c>
      <c r="B80" s="33" t="s">
        <v>137</v>
      </c>
      <c r="C80" s="33"/>
    </row>
    <row r="81" spans="1:3" x14ac:dyDescent="0.2">
      <c r="A81" s="32" t="s">
        <v>138</v>
      </c>
      <c r="B81" s="32" t="s">
        <v>139</v>
      </c>
      <c r="C81"/>
    </row>
    <row r="82" spans="1:3" x14ac:dyDescent="0.2">
      <c r="A82" s="32" t="s">
        <v>140</v>
      </c>
      <c r="B82" s="34" t="s">
        <v>141</v>
      </c>
      <c r="C82" s="34"/>
    </row>
    <row r="83" spans="1:3" x14ac:dyDescent="0.2">
      <c r="A83" s="32" t="s">
        <v>142</v>
      </c>
      <c r="B83" s="34" t="s">
        <v>143</v>
      </c>
      <c r="C83" s="34"/>
    </row>
  </sheetData>
  <sheetProtection formatCells="0" formatColumns="0" formatRows="0" autoFilter="0"/>
  <mergeCells count="6">
    <mergeCell ref="B83:C83"/>
    <mergeCell ref="A1:G1"/>
    <mergeCell ref="G2:G3"/>
    <mergeCell ref="B2:F2"/>
    <mergeCell ref="B80:C80"/>
    <mergeCell ref="B82:C8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8"/>
  <sheetViews>
    <sheetView showGridLines="0" workbookViewId="0">
      <selection activeCell="C6" sqref="C6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40" t="s">
        <v>135</v>
      </c>
      <c r="B1" s="41"/>
      <c r="C1" s="41"/>
      <c r="D1" s="41"/>
      <c r="E1" s="41"/>
      <c r="F1" s="41"/>
      <c r="G1" s="42"/>
    </row>
    <row r="2" spans="1:7" x14ac:dyDescent="0.2">
      <c r="A2" s="19"/>
      <c r="B2" s="40" t="s">
        <v>59</v>
      </c>
      <c r="C2" s="41"/>
      <c r="D2" s="41"/>
      <c r="E2" s="41"/>
      <c r="F2" s="42"/>
      <c r="G2" s="35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6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13375223.33</v>
      </c>
      <c r="C15" s="28">
        <f t="shared" si="3"/>
        <v>3956833.06</v>
      </c>
      <c r="D15" s="28">
        <f t="shared" si="3"/>
        <v>17332056.390000001</v>
      </c>
      <c r="E15" s="28">
        <f t="shared" si="3"/>
        <v>16499996.539999999</v>
      </c>
      <c r="F15" s="28">
        <f t="shared" si="3"/>
        <v>16499996.539999999</v>
      </c>
      <c r="G15" s="28">
        <f t="shared" si="3"/>
        <v>832059.85000000149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13375223.33</v>
      </c>
      <c r="C21" s="23">
        <v>3956833.06</v>
      </c>
      <c r="D21" s="23">
        <f t="shared" si="5"/>
        <v>17332056.390000001</v>
      </c>
      <c r="E21" s="23">
        <v>16499996.539999999</v>
      </c>
      <c r="F21" s="23">
        <v>16499996.539999999</v>
      </c>
      <c r="G21" s="23">
        <f t="shared" si="4"/>
        <v>832059.85000000149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13375223.33</v>
      </c>
      <c r="C41" s="24">
        <f t="shared" si="12"/>
        <v>3956833.06</v>
      </c>
      <c r="D41" s="24">
        <f t="shared" si="12"/>
        <v>17332056.390000001</v>
      </c>
      <c r="E41" s="24">
        <f t="shared" si="12"/>
        <v>16499996.539999999</v>
      </c>
      <c r="F41" s="24">
        <f t="shared" si="12"/>
        <v>16499996.539999999</v>
      </c>
      <c r="G41" s="24">
        <f t="shared" si="12"/>
        <v>832059.85000000149</v>
      </c>
    </row>
    <row r="43" spans="1:7" x14ac:dyDescent="0.2">
      <c r="A43" s="1" t="s">
        <v>118</v>
      </c>
    </row>
    <row r="45" spans="1:7" x14ac:dyDescent="0.2">
      <c r="A45" s="32" t="s">
        <v>136</v>
      </c>
      <c r="B45" s="33" t="s">
        <v>137</v>
      </c>
      <c r="C45" s="33"/>
    </row>
    <row r="46" spans="1:7" x14ac:dyDescent="0.2">
      <c r="A46" s="32" t="s">
        <v>138</v>
      </c>
      <c r="B46" s="32" t="s">
        <v>139</v>
      </c>
      <c r="C46"/>
    </row>
    <row r="47" spans="1:7" x14ac:dyDescent="0.2">
      <c r="A47" s="32" t="s">
        <v>140</v>
      </c>
      <c r="B47" s="34" t="s">
        <v>141</v>
      </c>
      <c r="C47" s="34"/>
    </row>
    <row r="48" spans="1:7" x14ac:dyDescent="0.2">
      <c r="A48" s="32" t="s">
        <v>142</v>
      </c>
      <c r="B48" s="34" t="s">
        <v>143</v>
      </c>
      <c r="C48" s="34"/>
    </row>
  </sheetData>
  <sheetProtection formatCells="0" formatColumns="0" formatRows="0" autoFilter="0"/>
  <mergeCells count="6">
    <mergeCell ref="B48:C48"/>
    <mergeCell ref="G2:G3"/>
    <mergeCell ref="A1:G1"/>
    <mergeCell ref="B2:F2"/>
    <mergeCell ref="B45:C45"/>
    <mergeCell ref="B47:C47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2026-02-09T20:20:43Z</cp:lastPrinted>
  <dcterms:created xsi:type="dcterms:W3CDTF">2014-02-10T03:37:14Z</dcterms:created>
  <dcterms:modified xsi:type="dcterms:W3CDTF">2026-02-09T20:21:33Z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