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A28FFDD1-97CF-416C-B237-84BF52BFBD83}" xr6:coauthVersionLast="47" xr6:coauthVersionMax="47" xr10:uidLastSave="{00000000-0000-0000-0000-000000000000}"/>
  <bookViews>
    <workbookView xWindow="-120" yWindow="-120" windowWidth="20730" windowHeight="1116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F76" i="59"/>
  <c r="H110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<sst xmlns="http://schemas.openxmlformats.org/spreadsheetml/2006/main" count="895" uniqueCount="605">
  <si>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</si>
  <si>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</si>
  <si>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</si>
  <si>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</si>
  <si>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</si>
  <si>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</si>
  <si>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</si>
  <si>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</si>
  <si>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</si>
  <si>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</si>
  <si>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</si>
  <si>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</si>
  <si>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</si>
  <si>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</si>
  <si>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</si>
  <si>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</si>
  <si>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</si>
  <si>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</si>
  <si>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</si>
  <si>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</si>
  <si>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</si>
  <si>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</si>
  <si>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</si>
  <si>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</si>
  <si>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</si>
  <si>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</si>
  <si>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</si>
  <si>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</si>
  <si>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</si>
  <si>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</si>
  <si>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</si>
  <si>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</si>
  <si>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</si>
  <si>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</si>
  <si>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</si>
  <si>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</si>
  <si>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</si>
  <si>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</si>
  <si>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</si>
  <si>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</si>
  <si>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</si>
  <si>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</si>
  <si>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</si>
  <si>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</si>
  <si>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</si>
  <si>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</si>
  <si>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</si>
  <si>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</si>
  <si>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</si>
  <si>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</si>
  <si>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</si>
  <si>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</si>
  <si>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</si>
  <si>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</si>
  <si>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</si>
  <si>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</si>
  <si>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</si>
  <si>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</si>
  <si>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</si>
  <si>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</si>
  <si>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</si>
  <si>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</si>
  <si>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</si>
  <si>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</si>
  <si>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</si>
  <si>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</si>
  <si>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</si>
  <si>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</si>
  <si>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</si>
  <si>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</si>
  <si>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</si>
  <si>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</si>
  <si>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</si>
  <si>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</si>
  <si>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</si>
  <si>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</si>
  <si>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</si>
  <si>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</si>
  <si>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</si>
  <si>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</si>
  <si>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</si>
  <si>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</si>
  <si>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</si>
  <si>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</si>
  <si>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</si>
  <si>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</si>
  <si>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</si>
  <si>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</si>
  <si>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</si>
  <si>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</si>
  <si>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</si>
  <si>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</si>
  <si>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</si>
  <si>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</si>
  <si>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</si>
  <si>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</si>
  <si>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</si>
  <si>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</si>
  <si>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</si>
  <si>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</si>
  <si>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</si>
  <si>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</si>
  <si>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</si>
  <si>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</si>
  <si>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</si>
  <si>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</si>
  <si>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</si>
  <si>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</si>
  <si>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</si>
  <si>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</si>
  <si>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</si>
  <si>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</si>
  <si>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</si>
  <si>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</si>
  <si>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</si>
  <si>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</si>
  <si>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</si>
  <si>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</si>
  <si>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</si>
  <si>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</si>
  <si>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</si>
  <si>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</si>
  <si>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</si>
  <si>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</si>
  <si>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</si>
  <si>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</si>
  <si>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</si>
  <si>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</si>
  <si>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</si>
  <si>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</si>
  <si>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</si>
  <si>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</si>
  <si>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</si>
  <si>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</si>
  <si>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</si>
  <si>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</si>
  <si>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</si>
  <si>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</si>
  <si>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</si>
  <si>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</si>
  <si>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</si>
  <si>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</si>
  <si>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</si>
  <si>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</si>
  <si>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</si>
  <si>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</si>
  <si>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</si>
  <si>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</si>
  <si>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</si>
  <si>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</si>
  <si>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</si>
  <si>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</si>
  <si>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</si>
  <si>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</si>
  <si>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</si>
  <si>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</si>
  <si>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</si>
  <si>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</si>
  <si>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</si>
  <si>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</si>
  <si>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</si>
  <si>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</si>
  <si>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</si>
  <si>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</si>
  <si>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</si>
  <si>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</si>
  <si>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</si>
  <si>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</si>
  <si>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</si>
  <si>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</si>
  <si>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</si>
  <si>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</si>
  <si>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</si>
  <si>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</si>
  <si>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</si>
  <si>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</si>
  <si>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</si>
  <si>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</si>
  <si>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</si>
  <si>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</si>
  <si>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</si>
  <si>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</si>
  <si>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</si>
  <si>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</si>
  <si>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</si>
  <si>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</si>
  <si>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</si>
  <si>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</si>
  <si>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</si>
  <si>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</si>
  <si>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</si>
  <si>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</si>
  <si>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</si>
  <si>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</si>
  <si>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</si>
  <si>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</si>
  <si>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</si>
  <si>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</si>
  <si>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</si>
  <si>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</si>
  <si>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</si>
  <si>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</si>
  <si>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</si>
  <si>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</si>
  <si>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</si>
  <si>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</si>
  <si>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</si>
  <si>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</si>
  <si>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</si>
  <si>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</si>
  <si>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</si>
  <si>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</si>
  <si>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</si>
  <si>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</si>
  <si>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</si>
  <si>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</si>
  <si>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</si>
  <si>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</si>
  <si>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</si>
  <si>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</si>
  <si>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</si>
  <si>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</si>
  <si>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</si>
  <si>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</si>
  <si>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</si>
  <si>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</si>
  <si>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</si>
  <si>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</si>
  <si>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</si>
  <si>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</si>
  <si>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</si>
  <si>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</si>
  <si>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</si>
  <si>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</si>
  <si>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</si>
  <si>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</si>
  <si>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</si>
  <si>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</si>
  <si>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</si>
  <si>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</si>
  <si>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</si>
  <si>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</si>
  <si>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</si>
  <si>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</si>
  <si>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</si>
  <si>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</si>
  <si>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</si>
  <si>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</si>
  <si>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</si>
  <si>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</si>
  <si>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</si>
  <si>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</si>
  <si>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</si>
  <si>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</si>
  <si>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</si>
  <si>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</si>
  <si>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</si>
  <si>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</si>
  <si>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</si>
  <si>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</si>
  <si>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</si>
  <si>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</si>
  <si>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</si>
  <si>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</si>
  <si>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</si>
  <si>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</si>
  <si>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</si>
  <si>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</si>
  <si>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</si>
  <si>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</si>
  <si>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</si>
  <si>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</si>
  <si>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</si>
  <si>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</si>
  <si>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</si>
  <si>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</si>
  <si>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</si>
  <si>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</si>
  <si>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</si>
  <si>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</si>
  <si>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</si>
  <si>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</si>
  <si>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</si>
  <si>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</si>
  <si>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</si>
  <si>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</si>
  <si>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</si>
  <si>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</si>
  <si>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</si>
  <si>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</si>
  <si>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</si>
  <si>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</si>
  <si>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</si>
  <si>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</si>
  <si>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</si>
  <si>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</si>
  <si>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</si>
  <si>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</si>
  <si>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</si>
  <si>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</si>
  <si>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</si>
  <si>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</si>
  <si>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</si>
  <si>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</si>
  <si>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</si>
  <si>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</si>
  <si>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</si>
  <si>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</si>
  <si>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</si>
  <si>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</si>
  <si>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</si>
  <si>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</si>
  <si>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</si>
  <si>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</si>
  <si>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</si>
  <si>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</si>
  <si>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</si>
  <si>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</si>
  <si>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</si>
  <si>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</si>
  <si>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</si>
  <si>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</si>
  <si>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</si>
  <si>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</si>
  <si>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</si>
  <si>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</si>
  <si>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</si>
  <si>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</si>
  <si>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</si>
  <si>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</si>
  <si>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</si>
  <si>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</si>
  <si>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</si>
  <si>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</si>
  <si>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</si>
  <si>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</si>
  <si>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</si>
  <si>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</si>
  <si>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</si>
  <si>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</si>
  <si>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</si>
  <si>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</si>
  <si>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</si>
  <si>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</si>
  <si>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</si>
  <si>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</si>
  <si>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</si>
  <si>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</si>
  <si>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</si>
  <si>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</si>
  <si>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</si>
  <si>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</si>
  <si>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</si>
  <si>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</si>
  <si>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</si>
  <si>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</si>
  <si>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</si>
  <si>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</si>
  <si>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</si>
  <si>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</si>
  <si>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</si>
  <si>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</si>
  <si>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</si>
  <si>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</si>
  <si>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</si>
  <si>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</si>
  <si>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</si>
  <si>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</si>
  <si>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</si>
  <si>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</si>
  <si>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</si>
  <si>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</si>
  <si>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</si>
  <si>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</si>
  <si>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</si>
  <si>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</si>
  <si>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</si>
  <si>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</si>
  <si>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</si>
  <si>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</si>
  <si>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</si>
  <si>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</si>
  <si>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</si>
  <si>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</si>
  <si>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</si>
  <si>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</si>
  <si>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</si>
  <si>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</si>
  <si>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</si>
  <si>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</si>
  <si>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</si>
  <si>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</si>
  <si>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</si>
  <si>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</si>
  <si>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</si>
  <si>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</si>
  <si>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</si>
  <si>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</si>
  <si>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</si>
  <si>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</si>
  <si>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</si>
  <si>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</si>
  <si>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</si>
  <si>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</si>
  <si>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</si>
  <si>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</si>
  <si>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</si>
  <si>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</si>
  <si>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</si>
  <si>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</si>
  <si>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</si>
  <si>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</si>
  <si>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</si>
  <si>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</si>
  <si>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</si>
  <si>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</si>
  <si>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</si>
  <si>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</si>
  <si>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</si>
  <si>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</si>
  <si>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</si>
  <si>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</si>
  <si>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</si>
  <si>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</si>
  <si>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</si>
  <si>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</si>
  <si>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</si>
  <si>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</si>
  <si>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</si>
  <si>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</si>
  <si>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</si>
  <si>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</si>
  <si>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</si>
  <si>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</si>
  <si>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</si>
  <si>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</si>
  <si>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</si>
  <si>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</si>
  <si>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</si>
  <si>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</si>
  <si>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</si>
  <si>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</si>
  <si>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</si>
  <si>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</si>
  <si>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</si>
  <si>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</si>
  <si>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</si>
  <si>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</si>
  <si>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</si>
  <si>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</si>
  <si>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</si>
  <si>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</si>
  <si>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</si>
  <si>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</si>
  <si>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</si>
  <si>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</si>
  <si>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</si>
  <si>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</si>
  <si>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</si>
  <si>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</si>
  <si>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</si>
  <si>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</si>
  <si>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</si>
  <si>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</si>
  <si>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</si>
  <si>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</si>
  <si>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</si>
  <si>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</si>
  <si>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</si>
  <si>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</si>
  <si>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</si>
  <si>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</si>
  <si>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</si>
  <si>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</si>
  <si>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</si>
  <si>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</si>
  <si>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</si>
  <si>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</si>
  <si>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</si>
  <si>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</si>
  <si>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</si>
  <si>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</si>
  <si>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</si>
  <si>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</si>
  <si>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</si>
  <si>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</si>
  <si>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</si>
  <si>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</si>
  <si>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</si>
  <si>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</si>
  <si>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</si>
  <si>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</si>
  <si>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</si>
  <si>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</si>
  <si>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</si>
  <si>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</si>
  <si>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</si>
  <si>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</si>
  <si>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</si>
  <si>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</si>
  <si>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</si>
  <si>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</si>
  <si>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</si>
  <si>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</si>
  <si>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</si>
  <si>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</si>
  <si>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</si>
  <si>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</si>
  <si>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</si>
  <si>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</si>
  <si>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</si>
  <si>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</si>
  <si>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</si>
  <si>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</si>
  <si>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</si>
  <si>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</si>
  <si>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</si>
  <si>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</si>
  <si>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</si>
  <si>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</si>
  <si>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</si>
  <si>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</si>
  <si>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</si>
  <si>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</si>
  <si>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</si>
  <si>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</si>
  <si>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</si>
  <si>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</si>
  <si>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</si>
  <si>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</si>
  <si>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</si>
  <si>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</si>
  <si>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</si>
  <si>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</si>
  <si>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</si>
  <si>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</si>
  <si>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</si>
  <si>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</si>
  <si>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</si>
  <si>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</si>
  <si>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</si>
  <si>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</si>
  <si>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</si>
  <si>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</si>
  <si>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</si>
  <si>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</si>
  <si>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</si>
  <si>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</si>
  <si>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</si>
  <si>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</si>
  <si>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</si>
  <si>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</si>
  <si>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</si>
  <si>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</si>
  <si>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</si>
  <si>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</si>
  <si>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</si>
  <si>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</si>
  <si>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</si>
  <si>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</si>
  <si>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</si>
  <si>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</si>
  <si>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</si>
  <si>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</si>
  <si>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</si>
  <si>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</si>
  <si>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</si>
  <si>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</si>
  <si>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</si>
  <si>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</si>
  <si>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</si>
  <si>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</si>
  <si>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</si>
  <si>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</si>
  <si>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</si>
  <si>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</si>
  <si>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</si>
  <si>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</si>
  <si>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</si>
  <si>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</si>
  <si>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</si>
  <si>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</si>
  <si>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</si>
  <si>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</si>
  <si>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</si>
  <si>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</si>
  <si>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</si>
  <si>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</si>
  <si>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</si>
  <si>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</si>
  <si>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</si>
  <si>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</si>
  <si>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</si>
  <si>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</si>
  <si>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</si>
  <si>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</si>
  <si>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PATRONATO DE FERIA MOROLEÓN, GTO.</t>
  </si>
  <si>
    <t>Del 1 de Enero al 31 de Diciembre de 2025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</si>
  <si>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</si>
  <si>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</si>
  <si>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</si>
  <si>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</si>
  <si>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</si>
  <si>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>y son responsabilidad del emisor.</t>
  </si>
  <si>
    <t xml:space="preserve">Bajo protesta de decir verdad declaramos que los Estados Financieros y sus notas, son razonablemente correctos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</si>
</sst>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Alignment="1" applyProtection="1">
      <alignment vertical="top" wrapText="1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0"/>
  <sheetViews>
    <sheetView zoomScaleNormal="100" zoomScaleSheetLayoutView="100" workbookViewId="0">
      <pane ySplit="5" topLeftCell="A36" activePane="bottomLeft" state="frozen"/>
      <selection activeCell="A14" sqref="A14:B14"/>
      <selection pane="bottomLeft" activeCell="A46" sqref="A46:B50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596</v>
      </c>
      <c r="B1" s="164"/>
      <c r="C1" s="104" t="s">
        <v>495</v>
      </c>
      <c r="D1" s="105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106" t="s">
        <v>501</v>
      </c>
    </row>
    <row r="3" spans="1:4" ht="16.350000000000001" customHeight="1" x14ac:dyDescent="0.2">
      <c r="A3" s="167" t="s">
        <v>597</v>
      </c>
      <c r="B3" s="168"/>
      <c r="C3" s="10" t="s">
        <v>497</v>
      </c>
      <c r="D3" s="107">
        <v>4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46" spans="1:2" ht="33.75" x14ac:dyDescent="0.2">
      <c r="A46" s="162" t="s">
        <v>598</v>
      </c>
      <c r="B46" s="162" t="s">
        <v>599</v>
      </c>
    </row>
    <row r="47" spans="1:2" x14ac:dyDescent="0.2">
      <c r="A47" s="162" t="s">
        <v>600</v>
      </c>
      <c r="B47" s="162"/>
    </row>
    <row r="48" spans="1:2" x14ac:dyDescent="0.2">
      <c r="A48" s="162"/>
      <c r="B48" s="162"/>
    </row>
    <row r="49" spans="1:2" x14ac:dyDescent="0.2">
      <c r="A49" s="162"/>
      <c r="B49" s="162"/>
    </row>
    <row r="50" spans="1:2" ht="22.5" x14ac:dyDescent="0.2">
      <c r="A50" s="162" t="s">
        <v>601</v>
      </c>
      <c r="B50" s="162" t="s">
        <v>602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9"/>
  <sheetViews>
    <sheetView topLeftCell="A194" zoomScaleNormal="100" workbookViewId="0">
      <selection sqref="A1:E21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6" t="s">
        <v>596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25">
      <c r="A3" s="166" t="s">
        <v>597</v>
      </c>
      <c r="B3" s="166"/>
      <c r="C3" s="166"/>
      <c r="D3" s="10" t="s">
        <v>500</v>
      </c>
      <c r="E3" s="18">
        <v>4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29960450.969999999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29960000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29960000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29960000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450.97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450.97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450.97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30044133.379999999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30044133.379999999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113048.98</v>
      </c>
      <c r="D96" s="112">
        <f t="shared" ref="D96:D159" si="0">C96/$C$94</f>
        <v>3.7627638837223138E-3</v>
      </c>
      <c r="E96" s="41"/>
    </row>
    <row r="97" spans="1:5" x14ac:dyDescent="0.2">
      <c r="A97" s="43">
        <v>5111</v>
      </c>
      <c r="B97" s="41" t="s">
        <v>280</v>
      </c>
      <c r="C97" s="142">
        <v>100488</v>
      </c>
      <c r="D97" s="44">
        <f t="shared" si="0"/>
        <v>3.3446795994752703E-3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12560.98</v>
      </c>
      <c r="D99" s="44">
        <f t="shared" si="0"/>
        <v>4.1808428424704327E-4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870</v>
      </c>
      <c r="D103" s="112">
        <f t="shared" si="0"/>
        <v>2.8957400401475651E-5</v>
      </c>
      <c r="E103" s="41"/>
    </row>
    <row r="104" spans="1:5" x14ac:dyDescent="0.2">
      <c r="A104" s="43">
        <v>5121</v>
      </c>
      <c r="B104" s="41" t="s">
        <v>287</v>
      </c>
      <c r="C104" s="142">
        <v>870</v>
      </c>
      <c r="D104" s="44">
        <f t="shared" si="0"/>
        <v>2.8957400401475651E-5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0</v>
      </c>
      <c r="D109" s="44">
        <f t="shared" si="0"/>
        <v>0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29930214.399999999</v>
      </c>
      <c r="D113" s="112">
        <f t="shared" si="0"/>
        <v>0.99620827871587625</v>
      </c>
      <c r="E113" s="41"/>
    </row>
    <row r="114" spans="1:5" x14ac:dyDescent="0.2">
      <c r="A114" s="43">
        <v>5131</v>
      </c>
      <c r="B114" s="41" t="s">
        <v>297</v>
      </c>
      <c r="C114" s="142">
        <v>0</v>
      </c>
      <c r="D114" s="44">
        <f t="shared" si="0"/>
        <v>0</v>
      </c>
      <c r="E114" s="41"/>
    </row>
    <row r="115" spans="1:5" x14ac:dyDescent="0.2">
      <c r="A115" s="43">
        <v>5132</v>
      </c>
      <c r="B115" s="41" t="s">
        <v>298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2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2">
        <v>4856.2</v>
      </c>
      <c r="D117" s="44">
        <f t="shared" si="0"/>
        <v>1.6163554922947823E-4</v>
      </c>
      <c r="E117" s="41"/>
    </row>
    <row r="118" spans="1:5" x14ac:dyDescent="0.2">
      <c r="A118" s="43">
        <v>5135</v>
      </c>
      <c r="B118" s="41" t="s">
        <v>301</v>
      </c>
      <c r="C118" s="142">
        <v>0</v>
      </c>
      <c r="D118" s="44">
        <f t="shared" si="0"/>
        <v>0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29921969.199999999</v>
      </c>
      <c r="D121" s="44">
        <f t="shared" si="0"/>
        <v>0.99593384244255412</v>
      </c>
      <c r="E121" s="41"/>
    </row>
    <row r="122" spans="1:5" x14ac:dyDescent="0.2">
      <c r="A122" s="43">
        <v>5139</v>
      </c>
      <c r="B122" s="41" t="s">
        <v>305</v>
      </c>
      <c r="C122" s="142">
        <v>3389</v>
      </c>
      <c r="D122" s="44">
        <f t="shared" si="0"/>
        <v>1.128007240926448E-4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  <row r="215" spans="1:5" x14ac:dyDescent="0.2">
      <c r="B215" s="162" t="s">
        <v>598</v>
      </c>
      <c r="C215" s="162" t="s">
        <v>599</v>
      </c>
    </row>
    <row r="216" spans="1:5" x14ac:dyDescent="0.2">
      <c r="B216" s="162" t="s">
        <v>600</v>
      </c>
      <c r="C216" s="162"/>
    </row>
    <row r="217" spans="1:5" x14ac:dyDescent="0.2">
      <c r="B217" s="162"/>
      <c r="C217" s="162"/>
    </row>
    <row r="218" spans="1:5" x14ac:dyDescent="0.2">
      <c r="B218" s="162"/>
      <c r="C218" s="162"/>
    </row>
    <row r="219" spans="1:5" ht="22.5" x14ac:dyDescent="0.2">
      <c r="B219" s="162" t="s">
        <v>601</v>
      </c>
      <c r="C219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8"/>
  <sheetViews>
    <sheetView topLeftCell="C159" zoomScaleNormal="100" workbookViewId="0">
      <selection sqref="A1:H17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2" t="s">
        <v>596</v>
      </c>
      <c r="B1" s="173"/>
      <c r="C1" s="173"/>
      <c r="D1" s="173"/>
      <c r="E1" s="173"/>
      <c r="F1" s="173"/>
      <c r="G1" s="10" t="s">
        <v>498</v>
      </c>
      <c r="H1" s="18">
        <v>2025</v>
      </c>
    </row>
    <row r="2" spans="1:8" s="11" customFormat="1" ht="18.95" customHeight="1" x14ac:dyDescent="0.25">
      <c r="A2" s="172" t="s">
        <v>502</v>
      </c>
      <c r="B2" s="173"/>
      <c r="C2" s="173"/>
      <c r="D2" s="173"/>
      <c r="E2" s="173"/>
      <c r="F2" s="173"/>
      <c r="G2" s="10" t="s">
        <v>499</v>
      </c>
      <c r="H2" s="18" t="s">
        <v>501</v>
      </c>
    </row>
    <row r="3" spans="1:8" s="11" customFormat="1" ht="18.95" customHeight="1" x14ac:dyDescent="0.25">
      <c r="A3" s="172" t="s">
        <v>597</v>
      </c>
      <c r="B3" s="173"/>
      <c r="C3" s="173"/>
      <c r="D3" s="173"/>
      <c r="E3" s="173"/>
      <c r="F3" s="173"/>
      <c r="G3" s="10" t="s">
        <v>500</v>
      </c>
      <c r="H3" s="18">
        <v>4</v>
      </c>
    </row>
    <row r="4" spans="1:8" s="11" customFormat="1" ht="18.95" customHeight="1" x14ac:dyDescent="0.25">
      <c r="A4" s="172" t="s">
        <v>516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3000000</v>
      </c>
      <c r="D23" s="144">
        <v>3000000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10877</v>
      </c>
      <c r="D64" s="144">
        <f t="shared" ref="D64:E64" si="0">SUM(D65:D72)</f>
        <v>0</v>
      </c>
      <c r="E64" s="144">
        <f t="shared" si="0"/>
        <v>0</v>
      </c>
    </row>
    <row r="65" spans="1:9" x14ac:dyDescent="0.2">
      <c r="A65" s="16">
        <v>1241</v>
      </c>
      <c r="B65" s="14" t="s">
        <v>158</v>
      </c>
      <c r="C65" s="144">
        <v>8457</v>
      </c>
      <c r="D65" s="144">
        <v>0</v>
      </c>
      <c r="E65" s="144">
        <v>0</v>
      </c>
    </row>
    <row r="66" spans="1:9" x14ac:dyDescent="0.2">
      <c r="A66" s="16">
        <v>1242</v>
      </c>
      <c r="B66" s="14" t="s">
        <v>159</v>
      </c>
      <c r="C66" s="144">
        <v>2420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0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0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26050</v>
      </c>
      <c r="D76" s="144">
        <f>SUM(D77:D81)</f>
        <v>0</v>
      </c>
      <c r="E76" s="144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26050</v>
      </c>
      <c r="D80" s="144">
        <v>0</v>
      </c>
      <c r="E80" s="144">
        <v>26050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84560.640000000014</v>
      </c>
      <c r="D110" s="144">
        <f>SUM(D111:D119)</f>
        <v>84560.640000000014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6791.55</v>
      </c>
      <c r="D111" s="144">
        <f>C111</f>
        <v>6791.55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78162.350000000006</v>
      </c>
      <c r="D112" s="144">
        <f t="shared" ref="D112:D119" si="1">C112</f>
        <v>78162.350000000006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-1021.31</v>
      </c>
      <c r="D117" s="144">
        <f t="shared" si="1"/>
        <v>-1021.31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628.04999999999995</v>
      </c>
      <c r="D119" s="144">
        <f t="shared" si="1"/>
        <v>628.04999999999995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4" spans="1:5" x14ac:dyDescent="0.2">
      <c r="B174" s="162" t="s">
        <v>598</v>
      </c>
      <c r="C174" s="162" t="s">
        <v>599</v>
      </c>
    </row>
    <row r="175" spans="1:5" x14ac:dyDescent="0.2">
      <c r="B175" s="162" t="s">
        <v>600</v>
      </c>
      <c r="C175" s="162"/>
    </row>
    <row r="176" spans="1:5" x14ac:dyDescent="0.2">
      <c r="B176" s="162"/>
      <c r="C176" s="162"/>
    </row>
    <row r="177" spans="2:3" x14ac:dyDescent="0.2">
      <c r="B177" s="162"/>
      <c r="C177" s="162"/>
    </row>
    <row r="178" spans="2:3" ht="22.5" x14ac:dyDescent="0.2">
      <c r="B178" s="162" t="s">
        <v>601</v>
      </c>
      <c r="C178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opLeftCell="A11" workbookViewId="0">
      <selection sqref="A1:E35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4" t="s">
        <v>596</v>
      </c>
      <c r="B1" s="174"/>
      <c r="C1" s="174"/>
      <c r="D1" s="20" t="s">
        <v>498</v>
      </c>
      <c r="E1" s="21">
        <v>2025</v>
      </c>
    </row>
    <row r="2" spans="1:5" ht="18.95" customHeight="1" x14ac:dyDescent="0.2">
      <c r="A2" s="174" t="s">
        <v>504</v>
      </c>
      <c r="B2" s="174"/>
      <c r="C2" s="174"/>
      <c r="D2" s="20" t="s">
        <v>499</v>
      </c>
      <c r="E2" s="21" t="s">
        <v>501</v>
      </c>
    </row>
    <row r="3" spans="1:5" ht="18.95" customHeight="1" x14ac:dyDescent="0.2">
      <c r="A3" s="174" t="s">
        <v>597</v>
      </c>
      <c r="B3" s="174"/>
      <c r="C3" s="174"/>
      <c r="D3" s="20" t="s">
        <v>500</v>
      </c>
      <c r="E3" s="21">
        <v>4</v>
      </c>
    </row>
    <row r="4" spans="1:5" ht="18.95" customHeight="1" x14ac:dyDescent="0.2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-83682.41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3095897.9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  <row r="31" spans="1:5" x14ac:dyDescent="0.2">
      <c r="B31" s="162" t="s">
        <v>598</v>
      </c>
      <c r="C31" s="162" t="s">
        <v>599</v>
      </c>
    </row>
    <row r="32" spans="1:5" x14ac:dyDescent="0.2">
      <c r="B32" s="162" t="s">
        <v>600</v>
      </c>
      <c r="C32" s="162"/>
    </row>
    <row r="33" spans="2:3" x14ac:dyDescent="0.2">
      <c r="B33" s="162"/>
      <c r="C33" s="162"/>
    </row>
    <row r="34" spans="2:3" x14ac:dyDescent="0.2">
      <c r="B34" s="162"/>
      <c r="C34" s="162"/>
    </row>
    <row r="35" spans="2:3" x14ac:dyDescent="0.2">
      <c r="B35" s="162" t="s">
        <v>601</v>
      </c>
      <c r="C35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6"/>
  <sheetViews>
    <sheetView topLeftCell="A120" zoomScaleNormal="100" workbookViewId="0">
      <selection sqref="A1:E14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4" t="s">
        <v>596</v>
      </c>
      <c r="B1" s="174"/>
      <c r="C1" s="174"/>
      <c r="D1" s="20" t="s">
        <v>498</v>
      </c>
      <c r="E1" s="21">
        <v>2025</v>
      </c>
    </row>
    <row r="2" spans="1:5" s="28" customFormat="1" ht="18.95" customHeight="1" x14ac:dyDescent="0.25">
      <c r="A2" s="174" t="s">
        <v>505</v>
      </c>
      <c r="B2" s="174"/>
      <c r="C2" s="174"/>
      <c r="D2" s="20" t="s">
        <v>499</v>
      </c>
      <c r="E2" s="21" t="s">
        <v>501</v>
      </c>
    </row>
    <row r="3" spans="1:5" s="28" customFormat="1" ht="18.95" customHeight="1" x14ac:dyDescent="0.25">
      <c r="A3" s="174" t="s">
        <v>597</v>
      </c>
      <c r="B3" s="174"/>
      <c r="C3" s="174"/>
      <c r="D3" s="20" t="s">
        <v>500</v>
      </c>
      <c r="E3" s="21">
        <v>4</v>
      </c>
    </row>
    <row r="4" spans="1:5" s="28" customFormat="1" ht="18.95" customHeight="1" x14ac:dyDescent="0.25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85899.13</v>
      </c>
      <c r="D10" s="147">
        <v>169873.24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85899.13</v>
      </c>
      <c r="D16" s="148">
        <f>SUM(D9:D15)</f>
        <v>169873.24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-83682.41</v>
      </c>
      <c r="D48" s="148">
        <v>33305.19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628</v>
      </c>
      <c r="D49" s="148">
        <f>D54+D66+D94+D97+D50</f>
        <v>703068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2605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2605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0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2605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628</v>
      </c>
      <c r="D97" s="148">
        <f>SUM(D98:D102)</f>
        <v>700463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628</v>
      </c>
      <c r="D100" s="147">
        <v>700463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-6000000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-6000000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-6000000</v>
      </c>
    </row>
    <row r="139" spans="1:4" x14ac:dyDescent="0.2">
      <c r="A139" s="26"/>
      <c r="B139" s="87" t="s">
        <v>538</v>
      </c>
      <c r="C139" s="148">
        <f>C48+C49-C103-C106</f>
        <v>-83054.41</v>
      </c>
      <c r="D139" s="148">
        <f>D48+D49-D103-D106</f>
        <v>6736373.1899999995</v>
      </c>
    </row>
    <row r="141" spans="1:4" x14ac:dyDescent="0.2">
      <c r="B141" s="22" t="s">
        <v>518</v>
      </c>
    </row>
    <row r="142" spans="1:4" x14ac:dyDescent="0.2">
      <c r="B142" s="162" t="s">
        <v>598</v>
      </c>
      <c r="C142" s="162" t="s">
        <v>599</v>
      </c>
    </row>
    <row r="143" spans="1:4" x14ac:dyDescent="0.2">
      <c r="B143" s="162" t="s">
        <v>600</v>
      </c>
      <c r="C143" s="162"/>
    </row>
    <row r="144" spans="1:4" x14ac:dyDescent="0.2">
      <c r="B144" s="162"/>
      <c r="C144" s="162"/>
    </row>
    <row r="145" spans="2:3" x14ac:dyDescent="0.2">
      <c r="B145" s="162"/>
      <c r="C145" s="162"/>
    </row>
    <row r="146" spans="2:3" ht="22.5" x14ac:dyDescent="0.2">
      <c r="B146" s="162" t="s">
        <v>601</v>
      </c>
      <c r="C146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8"/>
  <sheetViews>
    <sheetView showGridLines="0" topLeftCell="A6" workbookViewId="0">
      <selection sqref="A1:D28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5" t="s">
        <v>596</v>
      </c>
      <c r="B1" s="176"/>
      <c r="C1" s="177"/>
    </row>
    <row r="2" spans="1:3" s="29" customFormat="1" ht="18" customHeight="1" x14ac:dyDescent="0.25">
      <c r="A2" s="178" t="s">
        <v>506</v>
      </c>
      <c r="B2" s="179"/>
      <c r="C2" s="180"/>
    </row>
    <row r="3" spans="1:3" s="29" customFormat="1" ht="18" customHeight="1" x14ac:dyDescent="0.25">
      <c r="A3" s="178" t="s">
        <v>597</v>
      </c>
      <c r="B3" s="179"/>
      <c r="C3" s="180"/>
    </row>
    <row r="4" spans="1:3" s="31" customFormat="1" ht="18" customHeight="1" x14ac:dyDescent="0.2">
      <c r="A4" s="181" t="s">
        <v>507</v>
      </c>
      <c r="B4" s="182"/>
      <c r="C4" s="183"/>
    </row>
    <row r="5" spans="1:3" s="31" customFormat="1" ht="18" customHeight="1" x14ac:dyDescent="0.2">
      <c r="A5" s="184" t="s">
        <v>406</v>
      </c>
      <c r="B5" s="185"/>
      <c r="C5" s="129">
        <v>2025</v>
      </c>
    </row>
    <row r="6" spans="1:3" x14ac:dyDescent="0.2">
      <c r="A6" s="45" t="s">
        <v>435</v>
      </c>
      <c r="B6" s="45"/>
      <c r="C6" s="88">
        <v>29960450.969999999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29960450.969999999</v>
      </c>
    </row>
    <row r="23" spans="1:3" x14ac:dyDescent="0.2">
      <c r="B23" s="30" t="s">
        <v>518</v>
      </c>
    </row>
    <row r="24" spans="1:3" x14ac:dyDescent="0.2">
      <c r="B24" s="162" t="s">
        <v>598</v>
      </c>
      <c r="C24" s="162" t="s">
        <v>599</v>
      </c>
    </row>
    <row r="25" spans="1:3" x14ac:dyDescent="0.2">
      <c r="B25" s="162" t="s">
        <v>600</v>
      </c>
      <c r="C25" s="162"/>
    </row>
    <row r="26" spans="1:3" x14ac:dyDescent="0.2">
      <c r="B26" s="162"/>
      <c r="C26" s="162"/>
    </row>
    <row r="27" spans="1:3" x14ac:dyDescent="0.2">
      <c r="B27" s="162"/>
      <c r="C27" s="162"/>
    </row>
    <row r="28" spans="1:3" x14ac:dyDescent="0.2">
      <c r="B28" s="162" t="s">
        <v>601</v>
      </c>
      <c r="C28" s="162" t="s">
        <v>602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7"/>
  <sheetViews>
    <sheetView showGridLines="0" topLeftCell="A29" workbookViewId="0">
      <selection sqref="A1:C4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6" t="s">
        <v>596</v>
      </c>
      <c r="B1" s="187"/>
      <c r="C1" s="188"/>
    </row>
    <row r="2" spans="1:3" s="32" customFormat="1" ht="18.95" customHeight="1" x14ac:dyDescent="0.25">
      <c r="A2" s="189" t="s">
        <v>508</v>
      </c>
      <c r="B2" s="190"/>
      <c r="C2" s="191"/>
    </row>
    <row r="3" spans="1:3" s="32" customFormat="1" ht="18.95" customHeight="1" x14ac:dyDescent="0.25">
      <c r="A3" s="189" t="s">
        <v>597</v>
      </c>
      <c r="B3" s="190"/>
      <c r="C3" s="191"/>
    </row>
    <row r="4" spans="1:3" x14ac:dyDescent="0.2">
      <c r="A4" s="181" t="s">
        <v>507</v>
      </c>
      <c r="B4" s="182"/>
      <c r="C4" s="183"/>
    </row>
    <row r="5" spans="1:3" ht="22.35" customHeight="1" x14ac:dyDescent="0.2">
      <c r="A5" s="192" t="s">
        <v>406</v>
      </c>
      <c r="B5" s="193"/>
      <c r="C5" s="129">
        <v>2025</v>
      </c>
    </row>
    <row r="6" spans="1:3" x14ac:dyDescent="0.2">
      <c r="A6" s="70" t="s">
        <v>448</v>
      </c>
      <c r="B6" s="45"/>
      <c r="C6" s="92">
        <v>30044596.379999999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30044596.379999999</v>
      </c>
    </row>
    <row r="41" spans="1:3" x14ac:dyDescent="0.2">
      <c r="B41" s="30" t="s">
        <v>604</v>
      </c>
    </row>
    <row r="42" spans="1:3" x14ac:dyDescent="0.2">
      <c r="B42" s="30" t="s">
        <v>603</v>
      </c>
    </row>
    <row r="43" spans="1:3" x14ac:dyDescent="0.2">
      <c r="B43" s="162" t="s">
        <v>598</v>
      </c>
      <c r="C43" s="162" t="s">
        <v>599</v>
      </c>
    </row>
    <row r="44" spans="1:3" x14ac:dyDescent="0.2">
      <c r="B44" s="162" t="s">
        <v>600</v>
      </c>
      <c r="C44" s="162"/>
    </row>
    <row r="45" spans="1:3" x14ac:dyDescent="0.2">
      <c r="B45" s="162"/>
      <c r="C45" s="162"/>
    </row>
    <row r="46" spans="1:3" x14ac:dyDescent="0.2">
      <c r="B46" s="162"/>
      <c r="C46" s="162"/>
    </row>
    <row r="47" spans="1:3" x14ac:dyDescent="0.2">
      <c r="B47" s="162" t="s">
        <v>601</v>
      </c>
      <c r="C47" s="162" t="s">
        <v>602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tabSelected="1" topLeftCell="A29" zoomScale="78" workbookViewId="0">
      <selection activeCell="F39" sqref="F39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4" t="s">
        <v>596</v>
      </c>
      <c r="B1" s="195"/>
      <c r="C1" s="195"/>
      <c r="D1" s="195"/>
      <c r="E1" s="195"/>
      <c r="F1" s="195"/>
      <c r="G1" s="20" t="s">
        <v>498</v>
      </c>
      <c r="H1" s="21">
        <v>2025</v>
      </c>
    </row>
    <row r="2" spans="1:10" ht="18.95" customHeight="1" x14ac:dyDescent="0.2">
      <c r="A2" s="174" t="s">
        <v>509</v>
      </c>
      <c r="B2" s="195"/>
      <c r="C2" s="195"/>
      <c r="D2" s="195"/>
      <c r="E2" s="195"/>
      <c r="F2" s="195"/>
      <c r="G2" s="20" t="s">
        <v>499</v>
      </c>
      <c r="H2" s="21" t="s">
        <v>501</v>
      </c>
    </row>
    <row r="3" spans="1:10" ht="18.95" customHeight="1" x14ac:dyDescent="0.2">
      <c r="A3" s="196" t="s">
        <v>597</v>
      </c>
      <c r="B3" s="197"/>
      <c r="C3" s="197"/>
      <c r="D3" s="197"/>
      <c r="E3" s="197"/>
      <c r="F3" s="197"/>
      <c r="G3" s="20" t="s">
        <v>500</v>
      </c>
      <c r="H3" s="21">
        <v>4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547</v>
      </c>
      <c r="C39" s="194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4" t="s">
        <v>548</v>
      </c>
      <c r="C48" s="194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518</v>
      </c>
    </row>
    <row r="59" spans="1:3" x14ac:dyDescent="0.2">
      <c r="B59" s="162" t="s">
        <v>598</v>
      </c>
      <c r="C59" s="162" t="s">
        <v>599</v>
      </c>
    </row>
    <row r="60" spans="1:3" x14ac:dyDescent="0.2">
      <c r="B60" s="162" t="s">
        <v>600</v>
      </c>
      <c r="C60" s="162"/>
    </row>
    <row r="61" spans="1:3" x14ac:dyDescent="0.2">
      <c r="B61" s="162"/>
      <c r="C61" s="162"/>
    </row>
    <row r="62" spans="1:3" x14ac:dyDescent="0.2">
      <c r="B62" s="162"/>
      <c r="C62" s="162"/>
    </row>
    <row r="63" spans="1:3" x14ac:dyDescent="0.2">
      <c r="B63" s="162" t="s">
        <v>601</v>
      </c>
      <c r="C63" s="162" t="s">
        <v>602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2026-02-06T19:43:01Z</cp:lastPrinted>
  <dcterms:created xsi:type="dcterms:W3CDTF">2012-12-11T20:36:24Z</dcterms:created>
  <dcterms:modified xsi:type="dcterms:W3CDTF">2026-02-06T19:44:08Z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