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1er-Trimestre  Enero- Marzo 2025\"/>
    </mc:Choice>
  </mc:AlternateContent>
  <bookViews>
    <workbookView xWindow="2205" yWindow="-120" windowWidth="20730" windowHeight="1116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 s="1"/>
  <c r="C57" i="60"/>
  <c r="C66" i="62"/>
  <c r="C49" i="62" s="1"/>
  <c r="D66" i="62"/>
  <c r="D49" i="62" s="1"/>
  <c r="D145" i="62" s="1"/>
  <c r="C94" i="60"/>
  <c r="E94" i="60" s="1"/>
  <c r="C69" i="60"/>
  <c r="C145" i="62" l="1"/>
  <c r="E48" i="62" s="1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F56" i="59" l="1"/>
  <c r="F76" i="59"/>
  <c r="H110" i="59"/>
  <c r="E127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<sst xmlns="http://schemas.openxmlformats.org/spreadsheetml/2006/main" count="876" uniqueCount="606">
  <si>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</si>
  <si>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</si>
  <si>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</si>
  <si>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</si>
  <si>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</si>
  <si>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</si>
  <si>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</si>
  <si>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</si>
  <si>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</si>
  <si>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</si>
  <si>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</si>
  <si>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</si>
  <si>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</si>
  <si>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</si>
  <si>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</si>
  <si>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</si>
  <si>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</si>
  <si>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</si>
  <si>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</si>
  <si>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</si>
  <si>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</si>
  <si>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</si>
  <si>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</si>
  <si>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</si>
  <si>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</si>
  <si>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</si>
  <si>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</si>
  <si>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</si>
  <si>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</si>
  <si>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</si>
  <si>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</si>
  <si>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</si>
  <si>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</si>
  <si>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</si>
  <si>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</si>
  <si>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</si>
  <si>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</si>
  <si>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</si>
  <si>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</si>
  <si>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</si>
  <si>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</si>
  <si>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</si>
  <si>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</si>
  <si>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</si>
  <si>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</si>
  <si>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</si>
  <si>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</si>
  <si>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</si>
  <si>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</si>
  <si>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</si>
  <si>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</si>
  <si>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</si>
  <si>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</si>
  <si>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</si>
  <si>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</si>
  <si>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</si>
  <si>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</si>
  <si>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</si>
  <si>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</si>
  <si>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</si>
  <si>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</si>
  <si>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</si>
  <si>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</si>
  <si>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</si>
  <si>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</si>
  <si>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</si>
  <si>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</si>
  <si>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</si>
  <si>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</si>
  <si>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</si>
  <si>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</si>
  <si>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</si>
  <si>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</si>
  <si>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</si>
  <si>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</si>
  <si>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</si>
  <si>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</si>
  <si>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</si>
  <si>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</si>
  <si>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</si>
  <si>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</si>
  <si>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</si>
  <si>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</si>
  <si>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</si>
  <si>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</si>
  <si>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</si>
  <si>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</si>
  <si>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</si>
  <si>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</si>
  <si>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</si>
  <si>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</si>
  <si>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</si>
  <si>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</si>
  <si>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</si>
  <si>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</si>
  <si>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</si>
  <si>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</si>
  <si>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</si>
  <si>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</si>
  <si>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</si>
  <si>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</si>
  <si>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</si>
  <si>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</si>
  <si>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</si>
  <si>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</si>
  <si>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</si>
  <si>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</si>
  <si>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</si>
  <si>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</si>
  <si>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</si>
  <si>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</si>
  <si>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</si>
  <si>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</si>
  <si>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</si>
  <si>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</si>
  <si>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</si>
  <si>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</si>
  <si>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</si>
  <si>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</si>
  <si>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</si>
  <si>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</si>
  <si>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</si>
  <si>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</si>
  <si>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</si>
  <si>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</si>
  <si>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</si>
  <si>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</si>
  <si>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</si>
  <si>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</si>
  <si>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</si>
  <si>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</si>
  <si>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</si>
  <si>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</si>
  <si>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</si>
  <si>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</si>
  <si>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</si>
  <si>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</si>
  <si>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</si>
  <si>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</si>
  <si>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</si>
  <si>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</si>
  <si>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</si>
  <si>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</si>
  <si>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</si>
  <si>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</si>
  <si>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</si>
  <si>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</si>
  <si>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</si>
  <si>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</si>
  <si>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</si>
  <si>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</si>
  <si>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</si>
  <si>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</si>
  <si>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</si>
  <si>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</si>
  <si>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</si>
  <si>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</si>
  <si>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</si>
  <si>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</si>
  <si>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</si>
  <si>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</si>
  <si>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</si>
  <si>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</si>
  <si>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</si>
  <si>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</si>
  <si>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</si>
  <si>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</si>
  <si>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</si>
  <si>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</si>
  <si>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</si>
  <si>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</si>
  <si>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</si>
  <si>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</si>
  <si>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</si>
  <si>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</si>
  <si>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</si>
  <si>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</si>
  <si>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</si>
  <si>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</si>
  <si>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</si>
  <si>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</si>
  <si>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</si>
  <si>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</si>
  <si>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</si>
  <si>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</si>
  <si>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</si>
  <si>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</si>
  <si>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</si>
  <si>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</si>
  <si>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</si>
  <si>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</si>
  <si>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</si>
  <si>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</si>
  <si>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</si>
  <si>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</si>
  <si>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</si>
  <si>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</si>
  <si>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</si>
  <si>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</si>
  <si>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</si>
  <si>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</si>
  <si>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</si>
  <si>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</si>
  <si>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</si>
  <si>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</si>
  <si>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</si>
  <si>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</si>
  <si>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</si>
  <si>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</si>
  <si>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</si>
  <si>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</si>
  <si>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</si>
  <si>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</si>
  <si>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</si>
  <si>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</si>
  <si>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</si>
  <si>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</si>
  <si>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</si>
  <si>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</si>
  <si>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</si>
  <si>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</si>
  <si>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</si>
  <si>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</si>
  <si>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</si>
  <si>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</si>
  <si>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</si>
  <si>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</si>
  <si>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</si>
  <si>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</si>
  <si>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</si>
  <si>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</si>
  <si>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</si>
  <si>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</si>
  <si>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</si>
  <si>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</si>
  <si>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</si>
  <si>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</si>
  <si>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</si>
  <si>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</si>
  <si>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</si>
  <si>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</si>
  <si>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</si>
  <si>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</si>
  <si>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</si>
  <si>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</si>
  <si>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</si>
  <si>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</si>
  <si>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</si>
  <si>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</si>
  <si>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</si>
  <si>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</si>
  <si>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</si>
  <si>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</si>
  <si>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</si>
  <si>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</si>
  <si>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</si>
  <si>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</si>
  <si>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</si>
  <si>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</si>
  <si>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</si>
  <si>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</si>
  <si>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</si>
  <si>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</si>
  <si>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</si>
  <si>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</si>
  <si>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</si>
  <si>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</si>
  <si>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</si>
  <si>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</si>
  <si>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</si>
  <si>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</si>
  <si>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</si>
  <si>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</si>
  <si>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</si>
  <si>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</si>
  <si>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</si>
  <si>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</si>
  <si>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</si>
  <si>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</si>
  <si>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</si>
  <si>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</si>
  <si>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</si>
  <si>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</si>
  <si>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</si>
  <si>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</si>
  <si>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</si>
  <si>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</si>
  <si>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</si>
  <si>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</si>
  <si>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</si>
  <si>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</si>
  <si>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</si>
  <si>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</si>
  <si>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</si>
  <si>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</si>
  <si>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</si>
  <si>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</si>
  <si>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</si>
  <si>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</si>
  <si>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</si>
  <si>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</si>
  <si>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</si>
  <si>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</si>
  <si>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</si>
  <si>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</si>
  <si>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</si>
  <si>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</si>
  <si>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</si>
  <si>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</si>
  <si>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</si>
  <si>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</si>
  <si>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</si>
  <si>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</si>
  <si>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</si>
  <si>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</si>
  <si>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</si>
  <si>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</si>
  <si>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</si>
  <si>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</si>
  <si>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</si>
  <si>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</si>
  <si>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</si>
  <si>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</si>
  <si>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</si>
  <si>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</si>
  <si>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</si>
  <si>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</si>
  <si>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</si>
  <si>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</si>
  <si>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</si>
  <si>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</si>
  <si>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</si>
  <si>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</si>
  <si>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</si>
  <si>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</si>
  <si>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</si>
  <si>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</si>
  <si>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</si>
  <si>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</si>
  <si>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</si>
  <si>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</si>
  <si>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</si>
  <si>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</si>
  <si>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</si>
  <si>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</si>
  <si>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</si>
  <si>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</si>
  <si>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</si>
  <si>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</si>
  <si>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</si>
  <si>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</si>
  <si>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</si>
  <si>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</si>
  <si>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</si>
  <si>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</si>
  <si>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</si>
  <si>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</si>
  <si>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</si>
  <si>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</si>
  <si>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</si>
  <si>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</si>
  <si>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</si>
  <si>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</si>
  <si>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</si>
  <si>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</si>
  <si>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</si>
  <si>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</si>
  <si>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</si>
  <si>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</si>
  <si>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</si>
  <si>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</si>
  <si>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</si>
  <si>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</si>
  <si>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</si>
  <si>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</si>
  <si>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</si>
  <si>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</si>
  <si>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</si>
  <si>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</si>
  <si>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</si>
  <si>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</si>
  <si>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</si>
  <si>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</si>
  <si>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</si>
  <si>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</si>
  <si>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</si>
  <si>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</si>
  <si>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</si>
  <si>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</si>
  <si>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</si>
  <si>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</si>
  <si>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</si>
  <si>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</si>
  <si>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</si>
  <si>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</si>
  <si>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</si>
  <si>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</si>
  <si>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</si>
  <si>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</si>
  <si>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</si>
  <si>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</si>
  <si>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</si>
  <si>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</si>
  <si>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</si>
  <si>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</si>
  <si>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</si>
  <si>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</si>
  <si>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</si>
  <si>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</si>
  <si>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</si>
  <si>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</si>
  <si>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</si>
  <si>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</si>
  <si>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</si>
  <si>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</si>
  <si>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</si>
  <si>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</si>
  <si>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</si>
  <si>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</si>
  <si>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</si>
  <si>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</si>
  <si>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</si>
  <si>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</si>
  <si>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</si>
  <si>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</si>
  <si>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</si>
  <si>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</si>
  <si>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</si>
  <si>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</si>
  <si>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</si>
  <si>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</si>
  <si>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</si>
  <si>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</si>
  <si>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</si>
  <si>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</si>
  <si>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</si>
  <si>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</si>
  <si>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</si>
  <si>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</si>
  <si>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</si>
  <si>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</si>
  <si>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</si>
  <si>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</si>
  <si>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</si>
  <si>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</si>
  <si>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</si>
  <si>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</si>
  <si>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</si>
  <si>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</si>
  <si>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</si>
  <si>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</si>
  <si>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</si>
  <si>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</si>
  <si>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</si>
  <si>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</si>
  <si>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</si>
  <si>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</si>
  <si>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</si>
  <si>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</si>
  <si>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</si>
  <si>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</si>
  <si>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</si>
  <si>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</si>
  <si>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</si>
  <si>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</si>
  <si>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</si>
  <si>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</si>
  <si>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</si>
  <si>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</si>
  <si>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</si>
  <si>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</si>
  <si>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</si>
  <si>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</si>
  <si>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</si>
  <si>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</si>
  <si>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</si>
  <si>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</si>
  <si>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</si>
  <si>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</si>
  <si>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</si>
  <si>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</si>
  <si>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</si>
  <si>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</si>
  <si>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</si>
  <si>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</si>
  <si>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</si>
  <si>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</si>
  <si>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</si>
  <si>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</si>
  <si>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</si>
  <si>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</si>
  <si>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</si>
  <si>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</si>
  <si>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</si>
  <si>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</si>
  <si>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</si>
  <si>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</si>
  <si>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</si>
  <si>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</si>
  <si>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</si>
  <si>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</si>
  <si>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</si>
  <si>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</si>
  <si>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</si>
  <si>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</si>
  <si>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</si>
  <si>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</si>
  <si>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</si>
  <si>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</si>
  <si>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</si>
  <si>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</si>
  <si>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</si>
  <si>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</si>
  <si>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</si>
  <si>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</si>
  <si>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</si>
  <si>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</si>
  <si>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</si>
  <si>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</si>
  <si>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</si>
  <si>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</si>
  <si>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</si>
  <si>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</si>
  <si>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</si>
  <si>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</si>
  <si>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</si>
  <si>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</si>
  <si>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</si>
  <si>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</si>
  <si>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</si>
  <si>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</si>
  <si>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</si>
  <si>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</si>
  <si>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</si>
  <si>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</si>
  <si>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</si>
  <si>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</si>
  <si>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</si>
  <si>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</si>
  <si>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</si>
  <si>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</si>
  <si>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</si>
  <si>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</si>
  <si>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</si>
  <si>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</si>
  <si>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</si>
  <si>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</si>
  <si>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</si>
  <si>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</si>
  <si>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</si>
  <si>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</si>
  <si>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</si>
  <si>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</si>
  <si>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</si>
  <si>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</si>
  <si>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</si>
  <si>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</si>
  <si>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</si>
  <si>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</si>
  <si>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</si>
  <si>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</si>
  <si>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</si>
  <si>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</si>
  <si>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</si>
  <si>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</si>
  <si>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</si>
  <si>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</si>
  <si>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</si>
  <si>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</si>
  <si>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</si>
  <si>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</si>
  <si>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</si>
  <si>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</si>
  <si>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</si>
  <si>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</si>
  <si>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</si>
  <si>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</si>
  <si>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</si>
  <si>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</si>
  <si>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</si>
  <si>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</si>
  <si>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</si>
  <si>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</si>
  <si>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</si>
  <si>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</si>
  <si>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</si>
  <si>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</si>
  <si>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</si>
  <si>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</si>
  <si>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</si>
  <si>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</si>
  <si>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</si>
  <si>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</si>
  <si>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</si>
  <si>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</si>
  <si>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</si>
  <si>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</si>
  <si>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</si>
  <si>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</si>
  <si>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</si>
  <si>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</si>
  <si>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</si>
  <si>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Instituto Municipal de Vivienda  de Moroleón, Gto.</t>
  </si>
  <si>
    <t>Del 1 de Enero al 31 de Marzo de 2025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</si>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</sst>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2" fillId="0" borderId="0" xfId="3" applyFont="1" applyFill="1" applyBorder="1" applyAlignment="1" applyProtection="1">
      <alignment vertical="top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9"/>
  <sheetViews>
    <sheetView zoomScaleNormal="100" zoomScaleSheetLayoutView="100" workbookViewId="0">
      <pane ySplit="5" topLeftCell="A56" activePane="bottomLeft" state="frozen"/>
      <selection activeCell="A14" sqref="A14:B14"/>
      <selection pane="bottomLeft" activeCell="A46" sqref="A46:B49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5" t="s">
        <v>602</v>
      </c>
      <c r="B1" s="166"/>
      <c r="C1" s="104" t="s">
        <v>495</v>
      </c>
      <c r="D1" s="105">
        <v>2025</v>
      </c>
    </row>
    <row r="2" spans="1:4" ht="16.350000000000001" customHeight="1" x14ac:dyDescent="0.2">
      <c r="A2" s="167" t="s">
        <v>494</v>
      </c>
      <c r="B2" s="168"/>
      <c r="C2" s="10" t="s">
        <v>496</v>
      </c>
      <c r="D2" s="106" t="s">
        <v>501</v>
      </c>
    </row>
    <row r="3" spans="1:4" ht="16.350000000000001" customHeight="1" x14ac:dyDescent="0.2">
      <c r="A3" s="169" t="s">
        <v>603</v>
      </c>
      <c r="B3" s="170"/>
      <c r="C3" s="10" t="s">
        <v>497</v>
      </c>
      <c r="D3" s="107">
        <v>1</v>
      </c>
    </row>
    <row r="4" spans="1:4" ht="16.350000000000001" customHeight="1" x14ac:dyDescent="0.2">
      <c r="A4" s="171" t="s">
        <v>516</v>
      </c>
      <c r="B4" s="172"/>
      <c r="C4" s="172"/>
      <c r="D4" s="173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  <row r="46" spans="1:2" x14ac:dyDescent="0.2">
      <c r="A46" s="162" t="s">
        <v>604</v>
      </c>
      <c r="B46" s="163"/>
    </row>
    <row r="47" spans="1:2" x14ac:dyDescent="0.2">
      <c r="A47" s="162"/>
      <c r="B47" s="163"/>
    </row>
    <row r="48" spans="1:2" x14ac:dyDescent="0.2">
      <c r="A48" s="162"/>
      <c r="B48" s="163"/>
    </row>
    <row r="49" spans="1:2" x14ac:dyDescent="0.2">
      <c r="A49" s="162" t="s">
        <v>605</v>
      </c>
      <c r="B49" s="164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136" zoomScaleNormal="100" workbookViewId="0">
      <selection activeCell="B225" sqref="B22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8" t="s">
        <v>602</v>
      </c>
      <c r="B1" s="168"/>
      <c r="C1" s="168"/>
      <c r="D1" s="10" t="s">
        <v>498</v>
      </c>
      <c r="E1" s="18">
        <v>2025</v>
      </c>
    </row>
    <row r="2" spans="1:5" s="11" customFormat="1" ht="18.95" customHeight="1" x14ac:dyDescent="0.25">
      <c r="A2" s="168" t="s">
        <v>503</v>
      </c>
      <c r="B2" s="168"/>
      <c r="C2" s="168"/>
      <c r="D2" s="10" t="s">
        <v>499</v>
      </c>
      <c r="E2" s="18" t="s">
        <v>501</v>
      </c>
    </row>
    <row r="3" spans="1:5" s="11" customFormat="1" ht="18.95" customHeight="1" x14ac:dyDescent="0.25">
      <c r="A3" s="168" t="s">
        <v>603</v>
      </c>
      <c r="B3" s="168"/>
      <c r="C3" s="168"/>
      <c r="D3" s="10" t="s">
        <v>500</v>
      </c>
      <c r="E3" s="18">
        <v>1</v>
      </c>
    </row>
    <row r="4" spans="1:5" s="11" customFormat="1" ht="18.95" customHeight="1" x14ac:dyDescent="0.25">
      <c r="A4" s="168" t="s">
        <v>516</v>
      </c>
      <c r="B4" s="168"/>
      <c r="C4" s="168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1696815.98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1">
        <f>SUM(C11+C21+C27+C30+C36+C39+C48)</f>
        <v>1600000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1600000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1600000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f>+C58+C64</f>
        <v>96797.07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96797.07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96797.07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18.91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18.91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18.91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207803.91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1">
        <f>C96+C103+C113</f>
        <v>207803.91</v>
      </c>
      <c r="D95" s="112">
        <f>C95/$C$94</f>
        <v>1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161705.70000000001</v>
      </c>
      <c r="D96" s="112">
        <f t="shared" ref="D96:D159" si="0">C96/$C$94</f>
        <v>0.77816485743699437</v>
      </c>
      <c r="E96" s="41"/>
    </row>
    <row r="97" spans="1:5" x14ac:dyDescent="0.2">
      <c r="A97" s="43">
        <v>5111</v>
      </c>
      <c r="B97" s="41" t="s">
        <v>280</v>
      </c>
      <c r="C97" s="142">
        <v>104316</v>
      </c>
      <c r="D97" s="44">
        <f t="shared" si="0"/>
        <v>0.50199247935228941</v>
      </c>
      <c r="E97" s="41"/>
    </row>
    <row r="98" spans="1:5" x14ac:dyDescent="0.2">
      <c r="A98" s="43">
        <v>5112</v>
      </c>
      <c r="B98" s="41" t="s">
        <v>281</v>
      </c>
      <c r="C98" s="142">
        <v>0</v>
      </c>
      <c r="D98" s="44">
        <f t="shared" si="0"/>
        <v>0</v>
      </c>
      <c r="E98" s="41"/>
    </row>
    <row r="99" spans="1:5" x14ac:dyDescent="0.2">
      <c r="A99" s="43">
        <v>5113</v>
      </c>
      <c r="B99" s="41" t="s">
        <v>282</v>
      </c>
      <c r="C99" s="142">
        <v>0</v>
      </c>
      <c r="D99" s="44">
        <f t="shared" si="0"/>
        <v>0</v>
      </c>
      <c r="E99" s="41"/>
    </row>
    <row r="100" spans="1:5" x14ac:dyDescent="0.2">
      <c r="A100" s="43">
        <v>5114</v>
      </c>
      <c r="B100" s="41" t="s">
        <v>283</v>
      </c>
      <c r="C100" s="142">
        <v>0</v>
      </c>
      <c r="D100" s="44">
        <f t="shared" si="0"/>
        <v>0</v>
      </c>
      <c r="E100" s="41"/>
    </row>
    <row r="101" spans="1:5" x14ac:dyDescent="0.2">
      <c r="A101" s="43">
        <v>5115</v>
      </c>
      <c r="B101" s="41" t="s">
        <v>284</v>
      </c>
      <c r="C101" s="142">
        <v>57389.7</v>
      </c>
      <c r="D101" s="44">
        <f t="shared" si="0"/>
        <v>0.27617237808470491</v>
      </c>
      <c r="E101" s="41"/>
    </row>
    <row r="102" spans="1:5" x14ac:dyDescent="0.2">
      <c r="A102" s="43">
        <v>5116</v>
      </c>
      <c r="B102" s="41" t="s">
        <v>285</v>
      </c>
      <c r="C102" s="142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0</v>
      </c>
      <c r="D103" s="112">
        <f t="shared" si="0"/>
        <v>0</v>
      </c>
      <c r="E103" s="41"/>
    </row>
    <row r="104" spans="1:5" x14ac:dyDescent="0.2">
      <c r="A104" s="43">
        <v>5121</v>
      </c>
      <c r="B104" s="41" t="s">
        <v>287</v>
      </c>
      <c r="C104" s="142">
        <v>0</v>
      </c>
      <c r="D104" s="44">
        <f t="shared" si="0"/>
        <v>0</v>
      </c>
      <c r="E104" s="41"/>
    </row>
    <row r="105" spans="1:5" x14ac:dyDescent="0.2">
      <c r="A105" s="43">
        <v>5122</v>
      </c>
      <c r="B105" s="41" t="s">
        <v>288</v>
      </c>
      <c r="C105" s="142">
        <v>0</v>
      </c>
      <c r="D105" s="44">
        <f t="shared" si="0"/>
        <v>0</v>
      </c>
      <c r="E105" s="41"/>
    </row>
    <row r="106" spans="1:5" x14ac:dyDescent="0.2">
      <c r="A106" s="43">
        <v>5123</v>
      </c>
      <c r="B106" s="41" t="s">
        <v>289</v>
      </c>
      <c r="C106" s="142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2">
        <v>0</v>
      </c>
      <c r="D107" s="44">
        <f t="shared" si="0"/>
        <v>0</v>
      </c>
      <c r="E107" s="41"/>
    </row>
    <row r="108" spans="1:5" x14ac:dyDescent="0.2">
      <c r="A108" s="43">
        <v>5125</v>
      </c>
      <c r="B108" s="41" t="s">
        <v>291</v>
      </c>
      <c r="C108" s="142">
        <v>0</v>
      </c>
      <c r="D108" s="44">
        <f t="shared" si="0"/>
        <v>0</v>
      </c>
      <c r="E108" s="41"/>
    </row>
    <row r="109" spans="1:5" x14ac:dyDescent="0.2">
      <c r="A109" s="43">
        <v>5126</v>
      </c>
      <c r="B109" s="41" t="s">
        <v>292</v>
      </c>
      <c r="C109" s="142">
        <v>0</v>
      </c>
      <c r="D109" s="44">
        <f t="shared" si="0"/>
        <v>0</v>
      </c>
      <c r="E109" s="41"/>
    </row>
    <row r="110" spans="1:5" x14ac:dyDescent="0.2">
      <c r="A110" s="43">
        <v>5127</v>
      </c>
      <c r="B110" s="41" t="s">
        <v>293</v>
      </c>
      <c r="C110" s="142">
        <v>0</v>
      </c>
      <c r="D110" s="44">
        <f t="shared" si="0"/>
        <v>0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0</v>
      </c>
      <c r="D112" s="44">
        <f t="shared" si="0"/>
        <v>0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46098.21</v>
      </c>
      <c r="D113" s="112">
        <f t="shared" si="0"/>
        <v>0.22183514256300566</v>
      </c>
      <c r="E113" s="41"/>
    </row>
    <row r="114" spans="1:5" x14ac:dyDescent="0.2">
      <c r="A114" s="43">
        <v>5131</v>
      </c>
      <c r="B114" s="41" t="s">
        <v>297</v>
      </c>
      <c r="C114" s="142">
        <v>6699</v>
      </c>
      <c r="D114" s="44">
        <f t="shared" si="0"/>
        <v>3.2237122006029628E-2</v>
      </c>
      <c r="E114" s="41"/>
    </row>
    <row r="115" spans="1:5" x14ac:dyDescent="0.2">
      <c r="A115" s="43">
        <v>5132</v>
      </c>
      <c r="B115" s="41" t="s">
        <v>298</v>
      </c>
      <c r="C115" s="142">
        <v>0</v>
      </c>
      <c r="D115" s="44">
        <f t="shared" si="0"/>
        <v>0</v>
      </c>
      <c r="E115" s="41"/>
    </row>
    <row r="116" spans="1:5" x14ac:dyDescent="0.2">
      <c r="A116" s="43">
        <v>5133</v>
      </c>
      <c r="B116" s="41" t="s">
        <v>299</v>
      </c>
      <c r="C116" s="142">
        <v>26424</v>
      </c>
      <c r="D116" s="44">
        <f t="shared" si="0"/>
        <v>0.12715833883972635</v>
      </c>
      <c r="E116" s="41"/>
    </row>
    <row r="117" spans="1:5" x14ac:dyDescent="0.2">
      <c r="A117" s="43">
        <v>5134</v>
      </c>
      <c r="B117" s="41" t="s">
        <v>300</v>
      </c>
      <c r="C117" s="142">
        <v>160.22</v>
      </c>
      <c r="D117" s="44">
        <f t="shared" si="0"/>
        <v>7.7101532882610339E-4</v>
      </c>
      <c r="E117" s="41"/>
    </row>
    <row r="118" spans="1:5" x14ac:dyDescent="0.2">
      <c r="A118" s="43">
        <v>5135</v>
      </c>
      <c r="B118" s="41" t="s">
        <v>301</v>
      </c>
      <c r="C118" s="142">
        <v>0</v>
      </c>
      <c r="D118" s="44">
        <f t="shared" si="0"/>
        <v>0</v>
      </c>
      <c r="E118" s="41"/>
    </row>
    <row r="119" spans="1:5" x14ac:dyDescent="0.2">
      <c r="A119" s="43">
        <v>5136</v>
      </c>
      <c r="B119" s="41" t="s">
        <v>302</v>
      </c>
      <c r="C119" s="142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42">
        <v>10762.99</v>
      </c>
      <c r="D120" s="44">
        <f t="shared" si="0"/>
        <v>5.1793972500324942E-2</v>
      </c>
      <c r="E120" s="41"/>
    </row>
    <row r="121" spans="1:5" x14ac:dyDescent="0.2">
      <c r="A121" s="43">
        <v>5138</v>
      </c>
      <c r="B121" s="41" t="s">
        <v>304</v>
      </c>
      <c r="C121" s="142">
        <v>0</v>
      </c>
      <c r="D121" s="44">
        <f t="shared" si="0"/>
        <v>0</v>
      </c>
      <c r="E121" s="41"/>
    </row>
    <row r="122" spans="1:5" x14ac:dyDescent="0.2">
      <c r="A122" s="43">
        <v>5139</v>
      </c>
      <c r="B122" s="41" t="s">
        <v>305</v>
      </c>
      <c r="C122" s="142">
        <v>2052</v>
      </c>
      <c r="D122" s="44">
        <f t="shared" si="0"/>
        <v>9.8746938880986401E-3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0</v>
      </c>
      <c r="D123" s="112">
        <f t="shared" si="0"/>
        <v>0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0</v>
      </c>
      <c r="D133" s="112">
        <f t="shared" si="0"/>
        <v>0</v>
      </c>
      <c r="E133" s="41"/>
    </row>
    <row r="134" spans="1:5" x14ac:dyDescent="0.2">
      <c r="A134" s="43">
        <v>5241</v>
      </c>
      <c r="B134" s="41" t="s">
        <v>315</v>
      </c>
      <c r="C134" s="142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42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2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2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  <row r="215" spans="1:5" x14ac:dyDescent="0.2">
      <c r="B215" s="162" t="s">
        <v>604</v>
      </c>
      <c r="C215" s="163"/>
    </row>
    <row r="216" spans="1:5" x14ac:dyDescent="0.2">
      <c r="B216" s="162"/>
      <c r="C216" s="163"/>
    </row>
    <row r="217" spans="1:5" x14ac:dyDescent="0.2">
      <c r="B217" s="162"/>
      <c r="C217" s="163"/>
    </row>
    <row r="218" spans="1:5" x14ac:dyDescent="0.2">
      <c r="B218" s="162" t="s">
        <v>605</v>
      </c>
      <c r="C218" s="16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10000"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opLeftCell="A98" zoomScale="60" zoomScaleNormal="100" workbookViewId="0">
      <selection activeCell="D191" sqref="D191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4" t="s">
        <v>602</v>
      </c>
      <c r="B1" s="175"/>
      <c r="C1" s="175"/>
      <c r="D1" s="175"/>
      <c r="E1" s="175"/>
      <c r="F1" s="175"/>
      <c r="G1" s="10" t="s">
        <v>498</v>
      </c>
      <c r="H1" s="18">
        <v>2025</v>
      </c>
    </row>
    <row r="2" spans="1:8" s="11" customFormat="1" ht="18.95" customHeight="1" x14ac:dyDescent="0.25">
      <c r="A2" s="174" t="s">
        <v>502</v>
      </c>
      <c r="B2" s="175"/>
      <c r="C2" s="175"/>
      <c r="D2" s="175"/>
      <c r="E2" s="175"/>
      <c r="F2" s="175"/>
      <c r="G2" s="10" t="s">
        <v>499</v>
      </c>
      <c r="H2" s="18" t="s">
        <v>501</v>
      </c>
    </row>
    <row r="3" spans="1:8" s="11" customFormat="1" ht="18.95" customHeight="1" x14ac:dyDescent="0.25">
      <c r="A3" s="174" t="s">
        <v>603</v>
      </c>
      <c r="B3" s="175"/>
      <c r="C3" s="175"/>
      <c r="D3" s="175"/>
      <c r="E3" s="175"/>
      <c r="F3" s="175"/>
      <c r="G3" s="10" t="s">
        <v>500</v>
      </c>
      <c r="H3" s="18">
        <v>1</v>
      </c>
    </row>
    <row r="4" spans="1:8" s="11" customFormat="1" ht="18.95" customHeight="1" x14ac:dyDescent="0.25">
      <c r="A4" s="174" t="s">
        <v>516</v>
      </c>
      <c r="B4" s="175"/>
      <c r="C4" s="175"/>
      <c r="D4" s="175"/>
      <c r="E4" s="175"/>
      <c r="F4" s="175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4">
        <v>0</v>
      </c>
    </row>
    <row r="11" spans="1:8" x14ac:dyDescent="0.2">
      <c r="A11" s="16">
        <v>1121</v>
      </c>
      <c r="B11" s="14" t="s">
        <v>119</v>
      </c>
      <c r="C11" s="144">
        <v>0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2276844.1800000002</v>
      </c>
      <c r="D15" s="144">
        <v>-26930.83</v>
      </c>
      <c r="E15" s="144">
        <v>1400741.43</v>
      </c>
      <c r="F15" s="144">
        <v>0</v>
      </c>
      <c r="G15" s="144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4">
        <v>4953000</v>
      </c>
      <c r="D16" s="144">
        <v>5393000</v>
      </c>
      <c r="E16" s="144">
        <v>7733000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1104201.47</v>
      </c>
      <c r="D20" s="144">
        <v>1104201.47</v>
      </c>
      <c r="E20" s="144">
        <v>0</v>
      </c>
      <c r="F20" s="144">
        <v>0</v>
      </c>
      <c r="G20" s="144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9834086.7699999996</v>
      </c>
      <c r="D23" s="144">
        <v>9834086.7699999996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4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4">
        <v>0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12239375.140000001</v>
      </c>
      <c r="D56" s="144">
        <f>SUM(D57:D63)</f>
        <v>0</v>
      </c>
      <c r="E56" s="144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4">
        <v>237667.73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0</v>
      </c>
      <c r="D59" s="144">
        <v>0</v>
      </c>
      <c r="E59" s="144">
        <v>0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11872523.560000001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129183.85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157</v>
      </c>
      <c r="C64" s="144">
        <f>SUM(C65:C72)</f>
        <v>64235.54</v>
      </c>
      <c r="D64" s="144">
        <f t="shared" ref="D64:E64" si="0">SUM(D65:D72)</f>
        <v>0</v>
      </c>
      <c r="E64" s="144">
        <f t="shared" si="0"/>
        <v>87676.119999999981</v>
      </c>
    </row>
    <row r="65" spans="1:9" x14ac:dyDescent="0.2">
      <c r="A65" s="16">
        <v>1241</v>
      </c>
      <c r="B65" s="14" t="s">
        <v>158</v>
      </c>
      <c r="C65" s="144">
        <v>59485.54</v>
      </c>
      <c r="D65" s="144">
        <v>0</v>
      </c>
      <c r="E65" s="144">
        <v>43198.34</v>
      </c>
    </row>
    <row r="66" spans="1:9" x14ac:dyDescent="0.2">
      <c r="A66" s="16">
        <v>1242</v>
      </c>
      <c r="B66" s="14" t="s">
        <v>159</v>
      </c>
      <c r="C66" s="144">
        <v>3100</v>
      </c>
      <c r="D66" s="144">
        <v>0</v>
      </c>
      <c r="E66" s="144">
        <v>309.95999999999998</v>
      </c>
    </row>
    <row r="67" spans="1:9" x14ac:dyDescent="0.2">
      <c r="A67" s="16">
        <v>1243</v>
      </c>
      <c r="B67" s="14" t="s">
        <v>160</v>
      </c>
      <c r="C67" s="144">
        <v>0</v>
      </c>
      <c r="D67" s="144">
        <v>0</v>
      </c>
      <c r="E67" s="144">
        <v>0</v>
      </c>
    </row>
    <row r="68" spans="1:9" x14ac:dyDescent="0.2">
      <c r="A68" s="16">
        <v>1244</v>
      </c>
      <c r="B68" s="14" t="s">
        <v>161</v>
      </c>
      <c r="C68" s="144">
        <v>1</v>
      </c>
      <c r="D68" s="144">
        <v>0</v>
      </c>
      <c r="E68" s="144">
        <v>0</v>
      </c>
    </row>
    <row r="69" spans="1:9" x14ac:dyDescent="0.2">
      <c r="A69" s="16">
        <v>1245</v>
      </c>
      <c r="B69" s="14" t="s">
        <v>162</v>
      </c>
      <c r="C69" s="144">
        <v>0</v>
      </c>
      <c r="D69" s="144">
        <v>0</v>
      </c>
      <c r="E69" s="144">
        <v>43838.06</v>
      </c>
    </row>
    <row r="70" spans="1:9" x14ac:dyDescent="0.2">
      <c r="A70" s="16">
        <v>1246</v>
      </c>
      <c r="B70" s="14" t="s">
        <v>163</v>
      </c>
      <c r="C70" s="144">
        <v>1649</v>
      </c>
      <c r="D70" s="144">
        <v>0</v>
      </c>
      <c r="E70" s="144">
        <v>329.76</v>
      </c>
    </row>
    <row r="71" spans="1:9" x14ac:dyDescent="0.2">
      <c r="A71" s="16">
        <v>1247</v>
      </c>
      <c r="B71" s="14" t="s">
        <v>164</v>
      </c>
      <c r="C71" s="144">
        <v>0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25212</v>
      </c>
      <c r="D76" s="144">
        <f>SUM(D77:D81)</f>
        <v>0</v>
      </c>
      <c r="E76" s="144">
        <f>SUM(E77:E81)</f>
        <v>25433.7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4">
        <v>0</v>
      </c>
      <c r="D77" s="144">
        <v>0</v>
      </c>
      <c r="E77" s="144">
        <v>0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25212</v>
      </c>
      <c r="D80" s="144">
        <v>0</v>
      </c>
      <c r="E80" s="144">
        <v>25433.7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4">
        <v>0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101020.6</v>
      </c>
      <c r="D110" s="144">
        <f>SUM(D111:D119)</f>
        <v>101020.6</v>
      </c>
      <c r="E110" s="144">
        <f>SUM(E111:E119)</f>
        <v>0</v>
      </c>
      <c r="F110" s="144">
        <f>SUM(F111:F119)</f>
        <v>0</v>
      </c>
      <c r="G110" s="144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4">
        <v>3627</v>
      </c>
      <c r="D111" s="144">
        <f>C111</f>
        <v>3627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36824.660000000003</v>
      </c>
      <c r="D112" s="144">
        <f t="shared" ref="D112:D119" si="1">C112</f>
        <v>36824.660000000003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0</v>
      </c>
      <c r="D113" s="144">
        <f t="shared" si="1"/>
        <v>0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27800.240000000002</v>
      </c>
      <c r="D117" s="144">
        <f t="shared" si="1"/>
        <v>27800.240000000002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32768.699999999997</v>
      </c>
      <c r="D119" s="144">
        <f t="shared" si="1"/>
        <v>32768.699999999997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0</v>
      </c>
      <c r="D167" s="117"/>
      <c r="E167" s="117" t="str">
        <f>IF(OR(C167&lt;&gt;0,C168&lt;&gt;0,C169&lt;&gt;0,C170&lt;&gt;0),"","SIN INFORMACIÓN QUE REVELAR")</f>
        <v>SIN INFORMACIÓN QUE REVELAR</v>
      </c>
    </row>
    <row r="168" spans="1:5" x14ac:dyDescent="0.2">
      <c r="A168" s="116">
        <v>2191</v>
      </c>
      <c r="B168" s="117" t="s">
        <v>582</v>
      </c>
      <c r="C168" s="146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</row>
    <row r="170" spans="1:5" x14ac:dyDescent="0.2">
      <c r="A170" s="116">
        <v>2199</v>
      </c>
      <c r="B170" s="117" t="s">
        <v>218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  <row r="174" spans="1:5" x14ac:dyDescent="0.2">
      <c r="B174" s="162" t="s">
        <v>604</v>
      </c>
      <c r="C174" s="163"/>
    </row>
    <row r="175" spans="1:5" x14ac:dyDescent="0.2">
      <c r="B175" s="162"/>
      <c r="C175" s="163"/>
    </row>
    <row r="176" spans="1:5" x14ac:dyDescent="0.2">
      <c r="B176" s="162"/>
      <c r="C176" s="163"/>
    </row>
    <row r="177" spans="2:3" x14ac:dyDescent="0.2">
      <c r="B177" s="162" t="s">
        <v>605</v>
      </c>
      <c r="C177" s="164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10000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B32" sqref="B32:C35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6" t="s">
        <v>602</v>
      </c>
      <c r="B1" s="176"/>
      <c r="C1" s="176"/>
      <c r="D1" s="20" t="s">
        <v>498</v>
      </c>
      <c r="E1" s="21">
        <v>2025</v>
      </c>
    </row>
    <row r="2" spans="1:5" ht="18.95" customHeight="1" x14ac:dyDescent="0.2">
      <c r="A2" s="176" t="s">
        <v>504</v>
      </c>
      <c r="B2" s="176"/>
      <c r="C2" s="176"/>
      <c r="D2" s="20" t="s">
        <v>499</v>
      </c>
      <c r="E2" s="21" t="s">
        <v>501</v>
      </c>
    </row>
    <row r="3" spans="1:5" ht="18.95" customHeight="1" x14ac:dyDescent="0.2">
      <c r="A3" s="176" t="s">
        <v>603</v>
      </c>
      <c r="B3" s="176"/>
      <c r="C3" s="176"/>
      <c r="D3" s="20" t="s">
        <v>500</v>
      </c>
      <c r="E3" s="21">
        <v>1</v>
      </c>
    </row>
    <row r="4" spans="1:5" ht="18.95" customHeight="1" x14ac:dyDescent="0.2">
      <c r="A4" s="176" t="s">
        <v>516</v>
      </c>
      <c r="B4" s="176"/>
      <c r="C4" s="176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4340613.0599999996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7">
        <v>0</v>
      </c>
      <c r="E10" s="14"/>
    </row>
    <row r="11" spans="1:5" x14ac:dyDescent="0.2">
      <c r="A11" s="26">
        <v>3130</v>
      </c>
      <c r="B11" s="22" t="s">
        <v>385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1489012.07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7">
        <v>23673751.25</v>
      </c>
    </row>
    <row r="17" spans="1:5" x14ac:dyDescent="0.2">
      <c r="A17" s="26">
        <v>3230</v>
      </c>
      <c r="B17" s="22" t="s">
        <v>389</v>
      </c>
      <c r="C17" s="147">
        <f>SUM(C18:C21)</f>
        <v>0</v>
      </c>
    </row>
    <row r="18" spans="1:5" x14ac:dyDescent="0.2">
      <c r="A18" s="26">
        <v>3231</v>
      </c>
      <c r="B18" s="22" t="s">
        <v>390</v>
      </c>
      <c r="C18" s="147">
        <v>0</v>
      </c>
    </row>
    <row r="19" spans="1:5" x14ac:dyDescent="0.2">
      <c r="A19" s="26">
        <v>3232</v>
      </c>
      <c r="B19" s="22" t="s">
        <v>391</v>
      </c>
      <c r="C19" s="147">
        <v>0</v>
      </c>
      <c r="E19" s="14"/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0</v>
      </c>
    </row>
    <row r="26" spans="1:5" x14ac:dyDescent="0.2">
      <c r="A26" s="26">
        <v>3250</v>
      </c>
      <c r="B26" s="22" t="s">
        <v>398</v>
      </c>
      <c r="C26" s="147">
        <f>SUM(C27:C29)</f>
        <v>0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0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  <row r="32" spans="1:5" x14ac:dyDescent="0.2">
      <c r="B32" s="162" t="s">
        <v>604</v>
      </c>
      <c r="C32" s="163"/>
    </row>
    <row r="33" spans="2:3" x14ac:dyDescent="0.2">
      <c r="B33" s="162"/>
      <c r="C33" s="163"/>
    </row>
    <row r="34" spans="2:3" x14ac:dyDescent="0.2">
      <c r="B34" s="162"/>
      <c r="C34" s="163"/>
    </row>
    <row r="35" spans="2:3" x14ac:dyDescent="0.2">
      <c r="B35" s="162" t="s">
        <v>605</v>
      </c>
      <c r="C35" s="16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10000" scale="1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106" zoomScaleNormal="100" workbookViewId="0">
      <selection activeCell="B149" sqref="B149:C152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6" t="s">
        <v>602</v>
      </c>
      <c r="B1" s="176"/>
      <c r="C1" s="176"/>
      <c r="D1" s="20" t="s">
        <v>498</v>
      </c>
      <c r="E1" s="21">
        <v>2025</v>
      </c>
    </row>
    <row r="2" spans="1:5" s="28" customFormat="1" ht="18.95" customHeight="1" x14ac:dyDescent="0.25">
      <c r="A2" s="176" t="s">
        <v>505</v>
      </c>
      <c r="B2" s="176"/>
      <c r="C2" s="176"/>
      <c r="D2" s="20" t="s">
        <v>499</v>
      </c>
      <c r="E2" s="21" t="s">
        <v>501</v>
      </c>
    </row>
    <row r="3" spans="1:5" s="28" customFormat="1" ht="18.95" customHeight="1" x14ac:dyDescent="0.25">
      <c r="A3" s="176" t="s">
        <v>603</v>
      </c>
      <c r="B3" s="176"/>
      <c r="C3" s="176"/>
      <c r="D3" s="20" t="s">
        <v>500</v>
      </c>
      <c r="E3" s="21">
        <v>1</v>
      </c>
    </row>
    <row r="4" spans="1:5" s="28" customFormat="1" ht="18.95" customHeight="1" x14ac:dyDescent="0.25">
      <c r="A4" s="176" t="s">
        <v>516</v>
      </c>
      <c r="B4" s="176"/>
      <c r="C4" s="176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7">
        <v>-823285.72</v>
      </c>
      <c r="D10" s="147">
        <v>-354565.75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0</v>
      </c>
      <c r="D12" s="147">
        <v>0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-823285.72</v>
      </c>
      <c r="D16" s="148">
        <f>SUM(D9:D15)</f>
        <v>-354565.75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8">
        <f>SUM(C22:C28)</f>
        <v>101945.11</v>
      </c>
      <c r="D21" s="148">
        <f>SUM(D22:D28)</f>
        <v>4117653.8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5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5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5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5" x14ac:dyDescent="0.2">
      <c r="A26" s="26">
        <v>1235</v>
      </c>
      <c r="B26" s="22" t="s">
        <v>154</v>
      </c>
      <c r="C26" s="147">
        <v>101945.11</v>
      </c>
      <c r="D26" s="147">
        <v>4117653.8</v>
      </c>
    </row>
    <row r="27" spans="1:5" x14ac:dyDescent="0.2">
      <c r="A27" s="26">
        <v>1236</v>
      </c>
      <c r="B27" s="22" t="s">
        <v>155</v>
      </c>
      <c r="C27" s="147">
        <v>0</v>
      </c>
      <c r="D27" s="147">
        <v>0</v>
      </c>
    </row>
    <row r="28" spans="1:5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5" x14ac:dyDescent="0.2">
      <c r="A29" s="33">
        <v>1240</v>
      </c>
      <c r="B29" s="34" t="s">
        <v>157</v>
      </c>
      <c r="C29" s="148">
        <f>SUM(C30:C37)</f>
        <v>0</v>
      </c>
      <c r="D29" s="148">
        <f>SUM(D30:D37)</f>
        <v>0</v>
      </c>
    </row>
    <row r="30" spans="1:5" x14ac:dyDescent="0.2">
      <c r="A30" s="26">
        <v>1241</v>
      </c>
      <c r="B30" s="22" t="s">
        <v>158</v>
      </c>
      <c r="C30" s="147">
        <v>0</v>
      </c>
      <c r="D30" s="147">
        <v>0</v>
      </c>
    </row>
    <row r="31" spans="1:5" x14ac:dyDescent="0.2">
      <c r="A31" s="26">
        <v>1242</v>
      </c>
      <c r="B31" s="22" t="s">
        <v>159</v>
      </c>
      <c r="C31" s="147">
        <v>0</v>
      </c>
      <c r="D31" s="147">
        <v>0</v>
      </c>
    </row>
    <row r="32" spans="1:5" x14ac:dyDescent="0.2">
      <c r="A32" s="26">
        <v>1243</v>
      </c>
      <c r="B32" s="22" t="s">
        <v>160</v>
      </c>
      <c r="C32" s="147">
        <v>0</v>
      </c>
      <c r="D32" s="147">
        <v>0</v>
      </c>
    </row>
    <row r="33" spans="1:5" x14ac:dyDescent="0.2">
      <c r="A33" s="26">
        <v>1244</v>
      </c>
      <c r="B33" s="22" t="s">
        <v>161</v>
      </c>
      <c r="C33" s="147">
        <v>0</v>
      </c>
      <c r="D33" s="147">
        <v>0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0</v>
      </c>
      <c r="D35" s="147">
        <v>0</v>
      </c>
    </row>
    <row r="36" spans="1:5" x14ac:dyDescent="0.2">
      <c r="A36" s="26">
        <v>1247</v>
      </c>
      <c r="B36" s="22" t="s">
        <v>164</v>
      </c>
      <c r="C36" s="147">
        <v>0</v>
      </c>
      <c r="D36" s="147">
        <v>0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101945.11</v>
      </c>
      <c r="D44" s="148">
        <f>D21+D29+D38</f>
        <v>4117653.8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1489012.07</v>
      </c>
      <c r="D48" s="148">
        <v>642217.38</v>
      </c>
      <c r="E48" s="136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8">
        <f>C54+C66+C94+C97+C50</f>
        <v>0</v>
      </c>
      <c r="D49" s="148">
        <f>D54+D66+D94+D97+D50</f>
        <v>18583.55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0</v>
      </c>
      <c r="D66" s="148">
        <f>D67+D76+D79+D85</f>
        <v>805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805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0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805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0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0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0</v>
      </c>
      <c r="D85" s="147">
        <f>SUM(D86:D93)</f>
        <v>0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0</v>
      </c>
      <c r="D93" s="147">
        <v>0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522</v>
      </c>
      <c r="C97" s="148">
        <f>SUM(C98:C102)</f>
        <v>0</v>
      </c>
      <c r="D97" s="148">
        <f>SUM(D98:D102)</f>
        <v>17778.55</v>
      </c>
    </row>
    <row r="98" spans="1:4" x14ac:dyDescent="0.2">
      <c r="A98" s="26">
        <v>2111</v>
      </c>
      <c r="B98" s="22" t="s">
        <v>523</v>
      </c>
      <c r="C98" s="147">
        <v>0</v>
      </c>
      <c r="D98" s="147">
        <v>15448.27</v>
      </c>
    </row>
    <row r="99" spans="1:4" x14ac:dyDescent="0.2">
      <c r="A99" s="26">
        <v>2112</v>
      </c>
      <c r="B99" s="22" t="s">
        <v>524</v>
      </c>
      <c r="C99" s="147">
        <v>0</v>
      </c>
      <c r="D99" s="147">
        <v>0</v>
      </c>
    </row>
    <row r="100" spans="1:4" x14ac:dyDescent="0.2">
      <c r="A100" s="26">
        <v>2112</v>
      </c>
      <c r="B100" s="22" t="s">
        <v>525</v>
      </c>
      <c r="C100" s="147">
        <v>0</v>
      </c>
      <c r="D100" s="147">
        <v>2330.2800000000002</v>
      </c>
    </row>
    <row r="101" spans="1:4" x14ac:dyDescent="0.2">
      <c r="A101" s="26">
        <v>2115</v>
      </c>
      <c r="B101" s="22" t="s">
        <v>526</v>
      </c>
      <c r="C101" s="147">
        <v>0</v>
      </c>
      <c r="D101" s="147">
        <v>0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0</v>
      </c>
      <c r="D103" s="148">
        <f>+D104</f>
        <v>0</v>
      </c>
    </row>
    <row r="104" spans="1:4" x14ac:dyDescent="0.2">
      <c r="A104" s="96">
        <v>3100</v>
      </c>
      <c r="B104" s="100" t="s">
        <v>541</v>
      </c>
      <c r="C104" s="154">
        <f>SUM(C105:C108)</f>
        <v>0</v>
      </c>
      <c r="D104" s="154">
        <f>SUM(D105:D108)</f>
        <v>0</v>
      </c>
    </row>
    <row r="105" spans="1:4" x14ac:dyDescent="0.2">
      <c r="A105" s="98"/>
      <c r="B105" s="101" t="s">
        <v>542</v>
      </c>
      <c r="C105" s="155">
        <v>0</v>
      </c>
      <c r="D105" s="155">
        <v>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0</v>
      </c>
      <c r="D108" s="155">
        <v>0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0</v>
      </c>
    </row>
    <row r="112" spans="1:4" x14ac:dyDescent="0.2">
      <c r="A112" s="98"/>
      <c r="B112" s="102" t="s">
        <v>548</v>
      </c>
      <c r="C112" s="151">
        <f>+C113+C135</f>
        <v>1600000</v>
      </c>
      <c r="D112" s="151">
        <f>+D113+D135</f>
        <v>830000</v>
      </c>
    </row>
    <row r="113" spans="1:4" x14ac:dyDescent="0.2">
      <c r="A113" s="96">
        <v>4300</v>
      </c>
      <c r="B113" s="100" t="s">
        <v>596</v>
      </c>
      <c r="C113" s="154">
        <f>C127+C114+C117+C123+C125</f>
        <v>0</v>
      </c>
      <c r="D113" s="156">
        <f>D127+D114+D117+D123+D125</f>
        <v>0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0</v>
      </c>
      <c r="D127" s="158">
        <f>SUM(D128:D134)</f>
        <v>0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0</v>
      </c>
      <c r="D134" s="155">
        <v>0</v>
      </c>
    </row>
    <row r="135" spans="1:4" x14ac:dyDescent="0.2">
      <c r="A135" s="33">
        <v>1120</v>
      </c>
      <c r="B135" s="85" t="s">
        <v>529</v>
      </c>
      <c r="C135" s="148">
        <f>SUM(C136:C144)</f>
        <v>1600000</v>
      </c>
      <c r="D135" s="148">
        <f>SUM(D136:D144)</f>
        <v>830000</v>
      </c>
    </row>
    <row r="136" spans="1:4" x14ac:dyDescent="0.2">
      <c r="A136" s="26">
        <v>1124</v>
      </c>
      <c r="B136" s="86" t="s">
        <v>530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533</v>
      </c>
      <c r="C139" s="160">
        <v>0</v>
      </c>
      <c r="D139" s="147">
        <v>0</v>
      </c>
    </row>
    <row r="140" spans="1:4" x14ac:dyDescent="0.2">
      <c r="A140" s="26">
        <v>1124</v>
      </c>
      <c r="B140" s="86" t="s">
        <v>534</v>
      </c>
      <c r="C140" s="147">
        <v>0</v>
      </c>
      <c r="D140" s="147">
        <v>0</v>
      </c>
    </row>
    <row r="141" spans="1:4" x14ac:dyDescent="0.2">
      <c r="A141" s="26">
        <v>1124</v>
      </c>
      <c r="B141" s="86" t="s">
        <v>535</v>
      </c>
      <c r="C141" s="147">
        <v>0</v>
      </c>
      <c r="D141" s="147">
        <v>0</v>
      </c>
    </row>
    <row r="142" spans="1:4" x14ac:dyDescent="0.2">
      <c r="A142" s="26">
        <v>1122</v>
      </c>
      <c r="B142" s="86" t="s">
        <v>536</v>
      </c>
      <c r="C142" s="147">
        <v>1600000</v>
      </c>
      <c r="D142" s="147">
        <v>830000</v>
      </c>
    </row>
    <row r="143" spans="1:4" x14ac:dyDescent="0.2">
      <c r="A143" s="26">
        <v>1122</v>
      </c>
      <c r="B143" s="86" t="s">
        <v>537</v>
      </c>
      <c r="C143" s="160">
        <v>0</v>
      </c>
      <c r="D143" s="147">
        <v>0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0</v>
      </c>
    </row>
    <row r="145" spans="1:4" x14ac:dyDescent="0.2">
      <c r="A145" s="26"/>
      <c r="B145" s="87" t="s">
        <v>539</v>
      </c>
      <c r="C145" s="148">
        <f>C48+C49+C103-C109-C112</f>
        <v>-110987.92999999993</v>
      </c>
      <c r="D145" s="148">
        <f>D48+D49+D103-D109-D112</f>
        <v>-169199.06999999995</v>
      </c>
    </row>
    <row r="147" spans="1:4" x14ac:dyDescent="0.2">
      <c r="B147" s="22" t="s">
        <v>518</v>
      </c>
    </row>
    <row r="149" spans="1:4" x14ac:dyDescent="0.2">
      <c r="B149" s="162" t="s">
        <v>604</v>
      </c>
      <c r="C149" s="163"/>
    </row>
    <row r="150" spans="1:4" x14ac:dyDescent="0.2">
      <c r="B150" s="162"/>
      <c r="C150" s="163"/>
    </row>
    <row r="151" spans="1:4" x14ac:dyDescent="0.2">
      <c r="B151" s="162"/>
      <c r="C151" s="163"/>
    </row>
    <row r="152" spans="1:4" x14ac:dyDescent="0.2">
      <c r="B152" s="162" t="s">
        <v>605</v>
      </c>
      <c r="C152" s="164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showGridLines="0" workbookViewId="0">
      <selection activeCell="B24" sqref="B24:C27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7" t="s">
        <v>602</v>
      </c>
      <c r="B1" s="178"/>
      <c r="C1" s="179"/>
    </row>
    <row r="2" spans="1:3" s="29" customFormat="1" ht="18" customHeight="1" x14ac:dyDescent="0.25">
      <c r="A2" s="180" t="s">
        <v>506</v>
      </c>
      <c r="B2" s="181"/>
      <c r="C2" s="182"/>
    </row>
    <row r="3" spans="1:3" s="29" customFormat="1" ht="18" customHeight="1" x14ac:dyDescent="0.25">
      <c r="A3" s="180" t="s">
        <v>603</v>
      </c>
      <c r="B3" s="181"/>
      <c r="C3" s="182"/>
    </row>
    <row r="4" spans="1:3" s="31" customFormat="1" ht="18" customHeight="1" x14ac:dyDescent="0.2">
      <c r="A4" s="183" t="s">
        <v>507</v>
      </c>
      <c r="B4" s="184"/>
      <c r="C4" s="185"/>
    </row>
    <row r="5" spans="1:3" s="31" customFormat="1" ht="18" customHeight="1" x14ac:dyDescent="0.2">
      <c r="A5" s="186" t="s">
        <v>406</v>
      </c>
      <c r="B5" s="187"/>
      <c r="C5" s="129">
        <v>2025</v>
      </c>
    </row>
    <row r="6" spans="1:3" x14ac:dyDescent="0.2">
      <c r="A6" s="45" t="s">
        <v>435</v>
      </c>
      <c r="B6" s="45"/>
      <c r="C6" s="88">
        <v>1696815.98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1696815.98</v>
      </c>
    </row>
    <row r="23" spans="1:3" x14ac:dyDescent="0.2">
      <c r="B23" s="30" t="s">
        <v>518</v>
      </c>
    </row>
    <row r="24" spans="1:3" x14ac:dyDescent="0.2">
      <c r="B24" s="162" t="s">
        <v>604</v>
      </c>
      <c r="C24" s="163"/>
    </row>
    <row r="25" spans="1:3" x14ac:dyDescent="0.2">
      <c r="B25" s="162"/>
      <c r="C25" s="163"/>
    </row>
    <row r="26" spans="1:3" x14ac:dyDescent="0.2">
      <c r="B26" s="162"/>
      <c r="C26" s="163"/>
    </row>
    <row r="27" spans="1:3" x14ac:dyDescent="0.2">
      <c r="B27" s="162" t="s">
        <v>605</v>
      </c>
      <c r="C27" s="164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paperSize="10000" scale="125"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showGridLines="0" workbookViewId="0">
      <selection activeCell="F32" sqref="F32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8" t="s">
        <v>602</v>
      </c>
      <c r="B1" s="189"/>
      <c r="C1" s="190"/>
    </row>
    <row r="2" spans="1:3" s="32" customFormat="1" ht="18.95" customHeight="1" x14ac:dyDescent="0.25">
      <c r="A2" s="191" t="s">
        <v>508</v>
      </c>
      <c r="B2" s="192"/>
      <c r="C2" s="193"/>
    </row>
    <row r="3" spans="1:3" s="32" customFormat="1" ht="18.95" customHeight="1" x14ac:dyDescent="0.25">
      <c r="A3" s="191" t="s">
        <v>603</v>
      </c>
      <c r="B3" s="192"/>
      <c r="C3" s="193"/>
    </row>
    <row r="4" spans="1:3" x14ac:dyDescent="0.2">
      <c r="A4" s="183" t="s">
        <v>507</v>
      </c>
      <c r="B4" s="184"/>
      <c r="C4" s="185"/>
    </row>
    <row r="5" spans="1:3" ht="22.35" customHeight="1" x14ac:dyDescent="0.2">
      <c r="A5" s="194" t="s">
        <v>406</v>
      </c>
      <c r="B5" s="195"/>
      <c r="C5" s="129">
        <v>2025</v>
      </c>
    </row>
    <row r="6" spans="1:3" x14ac:dyDescent="0.2">
      <c r="A6" s="70" t="s">
        <v>448</v>
      </c>
      <c r="B6" s="45"/>
      <c r="C6" s="92">
        <v>309749.02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101945.11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0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101945.11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207803.91000000003</v>
      </c>
    </row>
    <row r="42" spans="1:3" x14ac:dyDescent="0.2">
      <c r="B42" s="30" t="s">
        <v>518</v>
      </c>
    </row>
    <row r="43" spans="1:3" x14ac:dyDescent="0.2">
      <c r="B43" s="162" t="s">
        <v>604</v>
      </c>
      <c r="C43" s="163"/>
    </row>
    <row r="44" spans="1:3" x14ac:dyDescent="0.2">
      <c r="B44" s="162"/>
      <c r="C44" s="163"/>
    </row>
    <row r="45" spans="1:3" x14ac:dyDescent="0.2">
      <c r="B45" s="162"/>
      <c r="C45" s="163"/>
    </row>
    <row r="46" spans="1:3" x14ac:dyDescent="0.2">
      <c r="B46" s="162" t="s">
        <v>605</v>
      </c>
      <c r="C46" s="164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paperSize="10000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A16" zoomScale="78" workbookViewId="0">
      <selection activeCell="B60" sqref="B60:C63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6" t="s">
        <v>602</v>
      </c>
      <c r="B1" s="197"/>
      <c r="C1" s="197"/>
      <c r="D1" s="197"/>
      <c r="E1" s="197"/>
      <c r="F1" s="197"/>
      <c r="G1" s="20" t="s">
        <v>498</v>
      </c>
      <c r="H1" s="21">
        <v>2025</v>
      </c>
    </row>
    <row r="2" spans="1:10" ht="18.95" customHeight="1" x14ac:dyDescent="0.2">
      <c r="A2" s="176" t="s">
        <v>509</v>
      </c>
      <c r="B2" s="197"/>
      <c r="C2" s="197"/>
      <c r="D2" s="197"/>
      <c r="E2" s="197"/>
      <c r="F2" s="197"/>
      <c r="G2" s="20" t="s">
        <v>499</v>
      </c>
      <c r="H2" s="21" t="s">
        <v>501</v>
      </c>
    </row>
    <row r="3" spans="1:10" ht="18.95" customHeight="1" x14ac:dyDescent="0.2">
      <c r="A3" s="198" t="s">
        <v>603</v>
      </c>
      <c r="B3" s="199"/>
      <c r="C3" s="199"/>
      <c r="D3" s="199"/>
      <c r="E3" s="199"/>
      <c r="F3" s="199"/>
      <c r="G3" s="20" t="s">
        <v>500</v>
      </c>
      <c r="H3" s="21">
        <v>1</v>
      </c>
    </row>
    <row r="4" spans="1:10" x14ac:dyDescent="0.2">
      <c r="A4" s="198" t="str">
        <f>'Notas a los Edos Financieros'!A4</f>
        <v>(Cifras en Pesos)</v>
      </c>
      <c r="B4" s="199"/>
      <c r="C4" s="199"/>
      <c r="D4" s="199"/>
      <c r="E4" s="199"/>
      <c r="F4" s="199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6" t="s">
        <v>553</v>
      </c>
      <c r="C39" s="196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2337224.2999999998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-640408.31999999995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0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-1600000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-96815.98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6" t="s">
        <v>554</v>
      </c>
      <c r="C48" s="196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1">
        <v>-2337224.2999999998</v>
      </c>
    </row>
    <row r="51" spans="1:3" x14ac:dyDescent="0.2">
      <c r="A51" s="22">
        <v>8220</v>
      </c>
      <c r="B51" s="103" t="s">
        <v>46</v>
      </c>
      <c r="C51" s="161">
        <v>3253826.21</v>
      </c>
    </row>
    <row r="52" spans="1:3" x14ac:dyDescent="0.2">
      <c r="A52" s="22">
        <v>8230</v>
      </c>
      <c r="B52" s="103" t="s">
        <v>600</v>
      </c>
      <c r="C52" s="161">
        <v>-1265675.03</v>
      </c>
    </row>
    <row r="53" spans="1:3" x14ac:dyDescent="0.2">
      <c r="A53" s="22">
        <v>8240</v>
      </c>
      <c r="B53" s="103" t="s">
        <v>45</v>
      </c>
      <c r="C53" s="161">
        <v>39324.1</v>
      </c>
    </row>
    <row r="54" spans="1:3" x14ac:dyDescent="0.2">
      <c r="A54" s="22">
        <v>8250</v>
      </c>
      <c r="B54" s="103" t="s">
        <v>44</v>
      </c>
      <c r="C54" s="161">
        <v>0</v>
      </c>
    </row>
    <row r="55" spans="1:3" x14ac:dyDescent="0.2">
      <c r="A55" s="22">
        <v>8260</v>
      </c>
      <c r="B55" s="103" t="s">
        <v>43</v>
      </c>
      <c r="C55" s="161">
        <v>0</v>
      </c>
    </row>
    <row r="56" spans="1:3" x14ac:dyDescent="0.2">
      <c r="A56" s="22">
        <v>8270</v>
      </c>
      <c r="B56" s="103" t="s">
        <v>42</v>
      </c>
      <c r="C56" s="161">
        <v>309749.02</v>
      </c>
    </row>
    <row r="58" spans="1:3" x14ac:dyDescent="0.2">
      <c r="B58" s="14" t="s">
        <v>518</v>
      </c>
    </row>
    <row r="60" spans="1:3" x14ac:dyDescent="0.2">
      <c r="B60" s="162" t="s">
        <v>604</v>
      </c>
      <c r="C60" s="163"/>
    </row>
    <row r="61" spans="1:3" x14ac:dyDescent="0.2">
      <c r="B61" s="162"/>
      <c r="C61" s="163"/>
    </row>
    <row r="62" spans="1:3" x14ac:dyDescent="0.2">
      <c r="B62" s="162"/>
      <c r="C62" s="163"/>
    </row>
    <row r="63" spans="1:3" x14ac:dyDescent="0.2">
      <c r="B63" s="162" t="s">
        <v>605</v>
      </c>
      <c r="C63" s="164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paperSize="10000" scale="6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2025-04-30T20:38:32Z</cp:lastPrinted>
  <dcterms:created xsi:type="dcterms:W3CDTF">2012-12-11T20:36:24Z</dcterms:created>
  <dcterms:modified xsi:type="dcterms:W3CDTF">2025-04-30T20:39:22Z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