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esp. Transparencia\Downloads\Nueva carpeta\"/>
    </mc:Choice>
  </mc:AlternateContent>
  <xr:revisionPtr revIDLastSave="0" documentId="8_{6579B116-48C5-4086-B8CD-539C26E2E4AB}" xr6:coauthVersionLast="47" xr6:coauthVersionMax="47" xr10:uidLastSave="{00000000-0000-0000-0000-000000000000}"/>
  <bookViews>
    <workbookView xWindow="-28920" yWindow="-270" windowWidth="29040" windowHeight="15720" xr2:uid="{E3A05885-542A-4B1B-A60E-6F5FEB689B91}"/>
  </bookViews>
  <sheets>
    <sheet name="Formato 5" sheetId="1" r:id="rId1"/>
  </sheets>
  <externalReferences>
    <externalReference r:id="rId2"/>
    <externalReference r:id="rId3"/>
    <externalReference r:id="rId4"/>
  </externalReferences>
  <definedNames>
    <definedName name="ENTE_PUBLICO">'[3]Info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  <c r="A4" i="1"/>
  <c r="D15" i="1"/>
  <c r="D41" i="1" s="1"/>
  <c r="D70" i="1" s="1"/>
  <c r="G15" i="1"/>
  <c r="B16" i="1"/>
  <c r="C16" i="1"/>
  <c r="D16" i="1"/>
  <c r="E16" i="1"/>
  <c r="F16" i="1"/>
  <c r="G16" i="1"/>
  <c r="B28" i="1"/>
  <c r="B41" i="1" s="1"/>
  <c r="B70" i="1" s="1"/>
  <c r="C28" i="1"/>
  <c r="D28" i="1"/>
  <c r="E28" i="1"/>
  <c r="F28" i="1"/>
  <c r="G28" i="1"/>
  <c r="B35" i="1"/>
  <c r="D35" i="1" s="1"/>
  <c r="G35" i="1"/>
  <c r="D36" i="1"/>
  <c r="G36" i="1"/>
  <c r="B37" i="1"/>
  <c r="G37" i="1" s="1"/>
  <c r="G41" i="1" s="1"/>
  <c r="D37" i="1"/>
  <c r="D38" i="1"/>
  <c r="G38" i="1"/>
  <c r="D39" i="1"/>
  <c r="G39" i="1"/>
  <c r="C41" i="1"/>
  <c r="E41" i="1"/>
  <c r="E70" i="1" s="1"/>
  <c r="F41" i="1"/>
  <c r="F70" i="1" s="1"/>
  <c r="B45" i="1"/>
  <c r="C45" i="1"/>
  <c r="D45" i="1"/>
  <c r="E45" i="1"/>
  <c r="F45" i="1"/>
  <c r="G45" i="1"/>
  <c r="G53" i="1"/>
  <c r="B65" i="1"/>
  <c r="C65" i="1"/>
  <c r="C70" i="1" s="1"/>
  <c r="D65" i="1"/>
  <c r="E65" i="1"/>
  <c r="F65" i="1"/>
  <c r="G65" i="1" s="1"/>
  <c r="G70" i="1" l="1"/>
  <c r="G42" i="1"/>
</calcChain>
</file>

<file path=xl/sharedStrings.xml><?xml version="1.0" encoding="utf-8"?>
<sst xmlns="http://schemas.openxmlformats.org/spreadsheetml/2006/main" count="73" uniqueCount="73">
  <si>
    <t>3. Ingresos Derivados de Financiamientos (3 = 1 + 2)</t>
  </si>
  <si>
    <t>2. Ingresos Derivados de Financiamientos con Fuente de Pago de Transferencias Federales Etiquetadas</t>
  </si>
  <si>
    <t>1. Ingresos Derivados de Financiamientos con Fuente de Pago de Ingresos de Libre Disposición</t>
  </si>
  <si>
    <t>Datos Informativos</t>
  </si>
  <si>
    <t>IV. Total de Ingresos (IV = I + II + III)</t>
  </si>
  <si>
    <t>A. Ingresos Derivados de Financiamientos</t>
  </si>
  <si>
    <t>III. Ingresos Derivados de Financiamientos (III = A)</t>
  </si>
  <si>
    <t>II. Total de Transferencias Federales Etiquetadas (II = A + B + C + D + E)</t>
  </si>
  <si>
    <t>E. Otras Transferencias Federales Etiquetadas</t>
  </si>
  <si>
    <t>D. Transferencias, Asignaciones, Subsidios y Subvenciones, y Pensiones y Jubilaciones</t>
  </si>
  <si>
    <t>c2) Fondo Minero</t>
  </si>
  <si>
    <t>c1) Fondo para Entidades Federativas y Municipios Productores de Hidrocarburos</t>
  </si>
  <si>
    <t>C. Fondos Distintos de Aportaciones (C=c1+c2)</t>
  </si>
  <si>
    <t>b4) Otros Convenios y Subsidios</t>
  </si>
  <si>
    <t>b3) Convenios de Reasignación</t>
  </si>
  <si>
    <t>b2) Convenios de Descentralización</t>
  </si>
  <si>
    <t>b1) Convenios de Protección Social en Salud</t>
  </si>
  <si>
    <t>B. Convenios (B=b1+b2+b3+b4)</t>
  </si>
  <si>
    <t>a8) Fondo de Aportaciones para el Fortalecimiento de las Entidades Federativas</t>
  </si>
  <si>
    <t>a7) Fondo de Aportaciones para la Seguridad Pública de los Estados y del Distrito Federal</t>
  </si>
  <si>
    <t>a6) Fondo de Aportaciones para la Educación Tecnológica y de Adultos</t>
  </si>
  <si>
    <t>a5) Fondo de Aportaciones Múltiples</t>
  </si>
  <si>
    <t>a4) Fondo de Aportaciones para el Fortalecimiento de los Municipios y de las Demarcaciones Territoriales del Distrito Federal</t>
  </si>
  <si>
    <t>a3) Fondo de Aportaciones para la Infraestructura Social</t>
  </si>
  <si>
    <t>a2) Fondo de Aportaciones para los Servicios de Salud</t>
  </si>
  <si>
    <t>a1) Fondo de Aportaciones para la Nómina Educativa y Gasto Operativo</t>
  </si>
  <si>
    <t>A. Aportaciones (A=a1+a2+a3+a4+a5+a6+a7+a8)</t>
  </si>
  <si>
    <t xml:space="preserve">Transferencias Federales Etiquetadas </t>
  </si>
  <si>
    <t>Ingresos Excedentes de Ingresos de Libre Disposición</t>
  </si>
  <si>
    <t>I. Total de Ingresos de Libre Disposición (I=A+B+C+D+E+F+G+H+I+J+K+L)</t>
  </si>
  <si>
    <t>l2) Otros Ingresos de Libre Disposición</t>
  </si>
  <si>
    <t xml:space="preserve">l1) Participaciones en Ingresos Locales </t>
  </si>
  <si>
    <t>L. Otros Ingresos de Libre Disposición (L=l1+l2)</t>
  </si>
  <si>
    <t>k1) Otros Convenios y Subsidios</t>
  </si>
  <si>
    <t>K. Convenios</t>
  </si>
  <si>
    <t>J. Transferencias y Asignaciones</t>
  </si>
  <si>
    <t>i5) Otros Incentivos Económicos</t>
  </si>
  <si>
    <t>i4) Fondo de Compensación de Repecos-Intermedios</t>
  </si>
  <si>
    <t>i3) Impuesto Sobre Automóviles Nuevos</t>
  </si>
  <si>
    <t>i2) Fondo de Compensación ISAN</t>
  </si>
  <si>
    <t>i1) Tenencia o Uso de Vehículos</t>
  </si>
  <si>
    <t>I. Incentivos Derivados de la Colaboración Fiscal (I=i1+i2+i3+i4+i5)</t>
  </si>
  <si>
    <t>h11) Fondo de Estabilización de los Ingresos de las Entidades Federativas</t>
  </si>
  <si>
    <t>h10) Fondo del Impuesto Sobre la Renta</t>
  </si>
  <si>
    <t>h9) Gasolinas y Diésel</t>
  </si>
  <si>
    <t>h8) 3.17% Sobre Extracción de Petróleo</t>
  </si>
  <si>
    <t>h7) 0.136% de la Recaudación Federal Participable</t>
  </si>
  <si>
    <t>h6) Impuesto Especial Sobre Producción y Servicios</t>
  </si>
  <si>
    <t>h5) Fondo de Extracción de Hidrocarburos</t>
  </si>
  <si>
    <t>h4) Fondo de Compensación</t>
  </si>
  <si>
    <t>h3) Fondo de Fiscalización y Recaudación</t>
  </si>
  <si>
    <t>h2) Fondo de Fomento Municipal</t>
  </si>
  <si>
    <t xml:space="preserve">h1) Fondo General de Participaciones </t>
  </si>
  <si>
    <t>H. Participaciones (H=h1+h2+h3+h4+h5+h6+h7+h8+h9+h10+h11)</t>
  </si>
  <si>
    <t>G. Ingresos por Venta de Bienes y Prestación de Servicios</t>
  </si>
  <si>
    <t>F. Aprovechamientos</t>
  </si>
  <si>
    <t>E. Productos</t>
  </si>
  <si>
    <t>D. Derechos</t>
  </si>
  <si>
    <t>C. Contribuciones de Mejoras</t>
  </si>
  <si>
    <t>B. Cuotas y Aportaciones de Seguridad Social</t>
  </si>
  <si>
    <t>A. Impuestos</t>
  </si>
  <si>
    <t>Ingresos de Libre Disposición</t>
  </si>
  <si>
    <t>Recaudado</t>
  </si>
  <si>
    <t>Devengado</t>
  </si>
  <si>
    <t>Modificado</t>
  </si>
  <si>
    <t>Ampliaciones/ (Reducciones)</t>
  </si>
  <si>
    <t>Estimado (d)</t>
  </si>
  <si>
    <t>Diferencia (e)</t>
  </si>
  <si>
    <t>Ingreso</t>
  </si>
  <si>
    <t xml:space="preserve">Concepto (c) </t>
  </si>
  <si>
    <t>(PESOS)</t>
  </si>
  <si>
    <t>Estado Analítico de Ingresos Detallado - LDF</t>
  </si>
  <si>
    <t>Formato 5 Estado Analítico de Ingresos Detallado -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</si>
</sst>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4" fontId="0" fillId="0" borderId="1" xfId="0" applyNumberFormat="1" applyBorder="1"/>
    <xf numFmtId="0" fontId="0" fillId="0" borderId="1" xfId="0" applyBorder="1" applyAlignment="1">
      <alignment vertical="center"/>
    </xf>
    <xf numFmtId="4" fontId="2" fillId="0" borderId="2" xfId="0" applyNumberFormat="1" applyFont="1" applyBorder="1" applyAlignment="1" applyProtection="1">
      <alignment vertical="center"/>
      <protection locked="0"/>
    </xf>
    <xf numFmtId="0" fontId="2" fillId="0" borderId="2" xfId="0" applyFont="1" applyBorder="1" applyAlignment="1">
      <alignment horizontal="left" vertical="center" wrapText="1" indent="3"/>
    </xf>
    <xf numFmtId="4" fontId="0" fillId="0" borderId="2" xfId="0" applyNumberFormat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3"/>
    </xf>
    <xf numFmtId="4" fontId="0" fillId="0" borderId="2" xfId="0" applyNumberFormat="1" applyBorder="1" applyAlignment="1">
      <alignment vertical="center"/>
    </xf>
    <xf numFmtId="0" fontId="2" fillId="0" borderId="2" xfId="0" applyFont="1" applyBorder="1" applyAlignment="1">
      <alignment horizontal="left" vertical="center" indent="3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left" vertical="center" indent="6"/>
    </xf>
    <xf numFmtId="3" fontId="2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wrapText="1" indent="9"/>
    </xf>
    <xf numFmtId="0" fontId="0" fillId="0" borderId="2" xfId="0" applyBorder="1" applyAlignment="1">
      <alignment horizontal="left" wrapText="1" indent="9"/>
    </xf>
    <xf numFmtId="3" fontId="0" fillId="0" borderId="2" xfId="2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vertical="center" indent="9"/>
    </xf>
    <xf numFmtId="3" fontId="1" fillId="0" borderId="2" xfId="2" applyNumberFormat="1" applyFont="1" applyFill="1" applyBorder="1" applyAlignment="1" applyProtection="1">
      <alignment vertical="center"/>
      <protection locked="0"/>
    </xf>
    <xf numFmtId="4" fontId="0" fillId="2" borderId="3" xfId="0" applyNumberFormat="1" applyFill="1" applyBorder="1" applyAlignment="1">
      <alignment vertical="center"/>
    </xf>
    <xf numFmtId="3" fontId="0" fillId="0" borderId="2" xfId="1" applyNumberFormat="1" applyFont="1" applyFill="1" applyBorder="1" applyAlignment="1" applyProtection="1">
      <alignment vertical="center"/>
      <protection locked="0"/>
    </xf>
    <xf numFmtId="3" fontId="1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>
      <alignment horizontal="left" indent="6"/>
    </xf>
    <xf numFmtId="4" fontId="0" fillId="0" borderId="2" xfId="0" applyNumberFormat="1" applyBorder="1"/>
    <xf numFmtId="0" fontId="2" fillId="0" borderId="4" xfId="0" applyFont="1" applyBorder="1" applyAlignment="1">
      <alignment horizontal="left" vertical="center" indent="3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Continuous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</cellXfs>
  <cellStyles count="3">
    <cellStyle name="Millares" xfId="1" builtinId="3"/>
    <cellStyle name="Millares 3" xfId="2" xr:uid="{450557D2-7FFA-4F89-9B96-490F8D66C7B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3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3"/>
    </sheetNames>
    <sheetDataSet>
      <sheetData sheetId="0">
        <row r="4">
          <cell r="A4" t="str">
            <v>Del 1 de Enero al 30 de Septiembre de 2025 (b)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</sheetNames>
    <sheetDataSet>
      <sheetData sheetId="0">
        <row r="2">
          <cell r="A2" t="str">
            <v>MUNIICPIO MOROLEON GUANAJUATO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3C94D-1812-4E23-9978-182C3794E9FB}">
  <sheetPr>
    <outlinePr summaryBelow="0"/>
  </sheetPr>
  <dimension ref="A1:G76"/>
  <sheetViews>
    <sheetView showGridLines="0" tabSelected="1" topLeftCell="A43" zoomScale="80" zoomScaleNormal="80" workbookViewId="0">
      <selection activeCell="E53" sqref="E5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39" t="s">
        <v>72</v>
      </c>
      <c r="B1" s="38"/>
      <c r="C1" s="38"/>
      <c r="D1" s="38"/>
      <c r="E1" s="38"/>
      <c r="F1" s="38"/>
      <c r="G1" s="37"/>
    </row>
    <row r="2" spans="1:7" x14ac:dyDescent="0.25">
      <c r="A2" s="36" t="str">
        <f>'[2]Formato 1'!A2</f>
        <v>MUNIICPIO MOROLEON GUANAJUATO</v>
      </c>
      <c r="B2" s="35"/>
      <c r="C2" s="35"/>
      <c r="D2" s="35"/>
      <c r="E2" s="35"/>
      <c r="F2" s="35"/>
      <c r="G2" s="34"/>
    </row>
    <row r="3" spans="1:7" x14ac:dyDescent="0.25">
      <c r="A3" s="33" t="s">
        <v>71</v>
      </c>
      <c r="B3" s="32"/>
      <c r="C3" s="32"/>
      <c r="D3" s="32"/>
      <c r="E3" s="32"/>
      <c r="F3" s="32"/>
      <c r="G3" s="31"/>
    </row>
    <row r="4" spans="1:7" x14ac:dyDescent="0.25">
      <c r="A4" s="33" t="str">
        <f>'[1]Formato 3'!A4</f>
        <v>Del 1 de Enero al 30 de Septiembre de 2025 (b)</v>
      </c>
      <c r="B4" s="32"/>
      <c r="C4" s="32"/>
      <c r="D4" s="32"/>
      <c r="E4" s="32"/>
      <c r="F4" s="32"/>
      <c r="G4" s="31"/>
    </row>
    <row r="5" spans="1:7" x14ac:dyDescent="0.25">
      <c r="A5" s="30" t="s">
        <v>70</v>
      </c>
      <c r="B5" s="29"/>
      <c r="C5" s="29"/>
      <c r="D5" s="29"/>
      <c r="E5" s="29"/>
      <c r="F5" s="29"/>
      <c r="G5" s="28"/>
    </row>
    <row r="6" spans="1:7" x14ac:dyDescent="0.25">
      <c r="A6" s="27" t="s">
        <v>69</v>
      </c>
      <c r="B6" s="23" t="s">
        <v>68</v>
      </c>
      <c r="C6" s="23"/>
      <c r="D6" s="23"/>
      <c r="E6" s="23"/>
      <c r="F6" s="23"/>
      <c r="G6" s="23" t="s">
        <v>67</v>
      </c>
    </row>
    <row r="7" spans="1:7" ht="30" x14ac:dyDescent="0.25">
      <c r="A7" s="26"/>
      <c r="B7" s="24" t="s">
        <v>66</v>
      </c>
      <c r="C7" s="25" t="s">
        <v>65</v>
      </c>
      <c r="D7" s="24" t="s">
        <v>64</v>
      </c>
      <c r="E7" s="24" t="s">
        <v>63</v>
      </c>
      <c r="F7" s="24" t="s">
        <v>62</v>
      </c>
      <c r="G7" s="23"/>
    </row>
    <row r="8" spans="1:7" x14ac:dyDescent="0.25">
      <c r="A8" s="22" t="s">
        <v>61</v>
      </c>
      <c r="B8" s="21"/>
      <c r="C8" s="21"/>
      <c r="D8" s="21"/>
      <c r="E8" s="21"/>
      <c r="F8" s="21"/>
      <c r="G8" s="21"/>
    </row>
    <row r="9" spans="1:7" x14ac:dyDescent="0.25">
      <c r="A9" s="10" t="s">
        <v>60</v>
      </c>
      <c r="B9" s="16">
        <v>37492412.859999999</v>
      </c>
      <c r="C9" s="16">
        <v>0</v>
      </c>
      <c r="D9" s="14">
        <v>37492412.859999999</v>
      </c>
      <c r="E9" s="16">
        <v>35901964.93</v>
      </c>
      <c r="F9" s="16">
        <v>34368190.469999999</v>
      </c>
      <c r="G9" s="14">
        <v>-3124222.3900000006</v>
      </c>
    </row>
    <row r="10" spans="1:7" x14ac:dyDescent="0.25">
      <c r="A10" s="10" t="s">
        <v>59</v>
      </c>
      <c r="B10" s="16">
        <v>0</v>
      </c>
      <c r="C10" s="16">
        <v>0</v>
      </c>
      <c r="D10" s="14">
        <v>0</v>
      </c>
      <c r="E10" s="16">
        <v>0</v>
      </c>
      <c r="F10" s="16">
        <v>0</v>
      </c>
      <c r="G10" s="14">
        <v>0</v>
      </c>
    </row>
    <row r="11" spans="1:7" x14ac:dyDescent="0.25">
      <c r="A11" s="10" t="s">
        <v>58</v>
      </c>
      <c r="B11" s="16">
        <v>0</v>
      </c>
      <c r="C11" s="16">
        <v>0</v>
      </c>
      <c r="D11" s="14">
        <v>0</v>
      </c>
      <c r="E11" s="16">
        <v>0</v>
      </c>
      <c r="F11" s="16">
        <v>0</v>
      </c>
      <c r="G11" s="14">
        <v>0</v>
      </c>
    </row>
    <row r="12" spans="1:7" x14ac:dyDescent="0.25">
      <c r="A12" s="10" t="s">
        <v>57</v>
      </c>
      <c r="B12" s="16">
        <v>16630800.130000001</v>
      </c>
      <c r="C12" s="16">
        <v>400000</v>
      </c>
      <c r="D12" s="14">
        <v>17030800.130000003</v>
      </c>
      <c r="E12" s="16">
        <v>14954019.92</v>
      </c>
      <c r="F12" s="16">
        <v>13591538.630000001</v>
      </c>
      <c r="G12" s="14">
        <v>-3039261.5</v>
      </c>
    </row>
    <row r="13" spans="1:7" x14ac:dyDescent="0.25">
      <c r="A13" s="10" t="s">
        <v>56</v>
      </c>
      <c r="B13" s="16">
        <v>13231578.85</v>
      </c>
      <c r="C13" s="16">
        <v>806937.52</v>
      </c>
      <c r="D13" s="14">
        <v>14038516.369999999</v>
      </c>
      <c r="E13" s="16">
        <v>11641786.34</v>
      </c>
      <c r="F13" s="16">
        <v>10081053.66</v>
      </c>
      <c r="G13" s="14">
        <v>-3150525.1899999995</v>
      </c>
    </row>
    <row r="14" spans="1:7" x14ac:dyDescent="0.25">
      <c r="A14" s="10" t="s">
        <v>55</v>
      </c>
      <c r="B14" s="16">
        <v>2034705.45</v>
      </c>
      <c r="C14" s="16">
        <v>3611816.24</v>
      </c>
      <c r="D14" s="14">
        <v>5646521.6900000004</v>
      </c>
      <c r="E14" s="16">
        <v>3983814.76</v>
      </c>
      <c r="F14" s="16">
        <v>3282958.23</v>
      </c>
      <c r="G14" s="14">
        <v>1248252.78</v>
      </c>
    </row>
    <row r="15" spans="1:7" x14ac:dyDescent="0.25">
      <c r="A15" s="10" t="s">
        <v>54</v>
      </c>
      <c r="B15" s="19">
        <v>0</v>
      </c>
      <c r="C15" s="19">
        <v>0</v>
      </c>
      <c r="D15" s="18">
        <f>B15+C15</f>
        <v>0</v>
      </c>
      <c r="E15" s="19">
        <v>0</v>
      </c>
      <c r="F15" s="19">
        <v>0</v>
      </c>
      <c r="G15" s="18">
        <f>F15-B15</f>
        <v>0</v>
      </c>
    </row>
    <row r="16" spans="1:7" x14ac:dyDescent="0.25">
      <c r="A16" s="20" t="s">
        <v>53</v>
      </c>
      <c r="B16" s="18">
        <f>SUM(B17:B27)</f>
        <v>149987328.23999995</v>
      </c>
      <c r="C16" s="18">
        <f>SUM(C17:C27)</f>
        <v>13810071.77</v>
      </c>
      <c r="D16" s="18">
        <f>SUM(D17:D27)</f>
        <v>163797400.00999999</v>
      </c>
      <c r="E16" s="18">
        <f>SUM(E17:E27)</f>
        <v>130530760.21999998</v>
      </c>
      <c r="F16" s="18">
        <f>SUM(F17:F27)</f>
        <v>130733918.52</v>
      </c>
      <c r="G16" s="18">
        <f>SUM(G17:G27)</f>
        <v>-19253409.719999991</v>
      </c>
    </row>
    <row r="17" spans="1:7" x14ac:dyDescent="0.25">
      <c r="A17" s="15" t="s">
        <v>52</v>
      </c>
      <c r="B17" s="16">
        <v>89834588.849999994</v>
      </c>
      <c r="C17" s="16">
        <v>3394586.67</v>
      </c>
      <c r="D17" s="14">
        <v>93229175.519999996</v>
      </c>
      <c r="E17" s="16">
        <v>77787483.120000005</v>
      </c>
      <c r="F17" s="16">
        <v>77787483.120000005</v>
      </c>
      <c r="G17" s="14">
        <v>-12047105.729999989</v>
      </c>
    </row>
    <row r="18" spans="1:7" x14ac:dyDescent="0.25">
      <c r="A18" s="15" t="s">
        <v>51</v>
      </c>
      <c r="B18" s="16">
        <v>39389649.350000001</v>
      </c>
      <c r="C18" s="16">
        <v>2945650.14</v>
      </c>
      <c r="D18" s="14">
        <v>42335299.490000002</v>
      </c>
      <c r="E18" s="16">
        <v>34577638.07</v>
      </c>
      <c r="F18" s="16">
        <v>34675821.640000001</v>
      </c>
      <c r="G18" s="14">
        <v>-4713827.7100000009</v>
      </c>
    </row>
    <row r="19" spans="1:7" x14ac:dyDescent="0.25">
      <c r="A19" s="15" t="s">
        <v>50</v>
      </c>
      <c r="B19" s="16">
        <v>8095784.6699999999</v>
      </c>
      <c r="C19" s="16">
        <v>2769230.12</v>
      </c>
      <c r="D19" s="14">
        <v>10865014.789999999</v>
      </c>
      <c r="E19" s="16">
        <v>7840289.5199999996</v>
      </c>
      <c r="F19" s="16">
        <v>7840289.5199999996</v>
      </c>
      <c r="G19" s="14">
        <v>-255495.15000000037</v>
      </c>
    </row>
    <row r="20" spans="1:7" x14ac:dyDescent="0.25">
      <c r="A20" s="15" t="s">
        <v>49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</row>
    <row r="21" spans="1:7" x14ac:dyDescent="0.25">
      <c r="A21" s="15" t="s">
        <v>48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</row>
    <row r="22" spans="1:7" x14ac:dyDescent="0.25">
      <c r="A22" s="15" t="s">
        <v>47</v>
      </c>
      <c r="B22" s="16">
        <v>3020971.92</v>
      </c>
      <c r="C22" s="16">
        <v>558789.27</v>
      </c>
      <c r="D22" s="14">
        <v>3579761.19</v>
      </c>
      <c r="E22" s="16">
        <v>2350123.2400000002</v>
      </c>
      <c r="F22" s="16">
        <v>2455097.9700000002</v>
      </c>
      <c r="G22" s="14">
        <v>-565873.94999999972</v>
      </c>
    </row>
    <row r="23" spans="1:7" x14ac:dyDescent="0.25">
      <c r="A23" s="15" t="s">
        <v>46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</row>
    <row r="24" spans="1:7" x14ac:dyDescent="0.25">
      <c r="A24" s="15" t="s">
        <v>45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</row>
    <row r="25" spans="1:7" x14ac:dyDescent="0.25">
      <c r="A25" s="15" t="s">
        <v>44</v>
      </c>
      <c r="B25" s="16">
        <v>1381178.6</v>
      </c>
      <c r="C25" s="16">
        <v>434406.59</v>
      </c>
      <c r="D25" s="14">
        <v>1815585.1900000002</v>
      </c>
      <c r="E25" s="16">
        <v>1387052.27</v>
      </c>
      <c r="F25" s="16">
        <v>1387052.27</v>
      </c>
      <c r="G25" s="14">
        <v>5873.6699999999255</v>
      </c>
    </row>
    <row r="26" spans="1:7" x14ac:dyDescent="0.25">
      <c r="A26" s="15" t="s">
        <v>43</v>
      </c>
      <c r="B26" s="16">
        <v>8265154.8499999996</v>
      </c>
      <c r="C26" s="16">
        <v>3707408.98</v>
      </c>
      <c r="D26" s="14">
        <v>11972563.83</v>
      </c>
      <c r="E26" s="16">
        <v>6588174</v>
      </c>
      <c r="F26" s="16">
        <v>6588174</v>
      </c>
      <c r="G26" s="14">
        <v>-1676980.8499999996</v>
      </c>
    </row>
    <row r="27" spans="1:7" x14ac:dyDescent="0.25">
      <c r="A27" s="15" t="s">
        <v>42</v>
      </c>
      <c r="B27" s="16">
        <v>0</v>
      </c>
      <c r="C27" s="16">
        <v>0</v>
      </c>
      <c r="D27" s="14">
        <v>0</v>
      </c>
      <c r="E27" s="16">
        <v>0</v>
      </c>
      <c r="F27" s="16">
        <v>0</v>
      </c>
      <c r="G27" s="14">
        <v>0</v>
      </c>
    </row>
    <row r="28" spans="1:7" x14ac:dyDescent="0.25">
      <c r="A28" s="10" t="s">
        <v>41</v>
      </c>
      <c r="B28" s="18">
        <f>SUM(B29:B33)</f>
        <v>2046495.67</v>
      </c>
      <c r="C28" s="18">
        <f>SUM(C29:C33)</f>
        <v>667576.64</v>
      </c>
      <c r="D28" s="18">
        <f>SUM(D29:D33)</f>
        <v>2714072.31</v>
      </c>
      <c r="E28" s="18">
        <f>SUM(E29:E33)</f>
        <v>1626232.82</v>
      </c>
      <c r="F28" s="18">
        <f>SUM(F29:F33)</f>
        <v>1626232.82</v>
      </c>
      <c r="G28" s="18">
        <f>SUM(G29:G33)</f>
        <v>-420262.84999999992</v>
      </c>
    </row>
    <row r="29" spans="1:7" x14ac:dyDescent="0.25">
      <c r="A29" s="15" t="s">
        <v>40</v>
      </c>
      <c r="B29" s="16">
        <v>5034.67</v>
      </c>
      <c r="C29" s="16">
        <v>346.55</v>
      </c>
      <c r="D29" s="14">
        <v>5381.22</v>
      </c>
      <c r="E29" s="16">
        <v>4624.99</v>
      </c>
      <c r="F29" s="16">
        <v>4624.99</v>
      </c>
      <c r="G29" s="14">
        <v>-409.68000000000029</v>
      </c>
    </row>
    <row r="30" spans="1:7" x14ac:dyDescent="0.25">
      <c r="A30" s="15" t="s">
        <v>39</v>
      </c>
      <c r="B30" s="16">
        <v>192978</v>
      </c>
      <c r="C30" s="16">
        <v>34450.71</v>
      </c>
      <c r="D30" s="14">
        <v>227428.71</v>
      </c>
      <c r="E30" s="16">
        <v>172236.42</v>
      </c>
      <c r="F30" s="16">
        <v>172236.42</v>
      </c>
      <c r="G30" s="14">
        <v>-20741.579999999987</v>
      </c>
    </row>
    <row r="31" spans="1:7" x14ac:dyDescent="0.25">
      <c r="A31" s="15" t="s">
        <v>38</v>
      </c>
      <c r="B31" s="16">
        <v>1443338</v>
      </c>
      <c r="C31" s="16">
        <v>393652.47999999998</v>
      </c>
      <c r="D31" s="14">
        <v>1836990.48</v>
      </c>
      <c r="E31" s="16">
        <v>1118777.3500000001</v>
      </c>
      <c r="F31" s="16">
        <v>1118777.3500000001</v>
      </c>
      <c r="G31" s="14">
        <v>-324560.64999999991</v>
      </c>
    </row>
    <row r="32" spans="1:7" x14ac:dyDescent="0.25">
      <c r="A32" s="15" t="s">
        <v>37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</row>
    <row r="33" spans="1:7" ht="14.45" customHeight="1" x14ac:dyDescent="0.25">
      <c r="A33" s="15" t="s">
        <v>36</v>
      </c>
      <c r="B33" s="16">
        <v>405145</v>
      </c>
      <c r="C33" s="16">
        <v>239126.9</v>
      </c>
      <c r="D33" s="14">
        <v>644271.9</v>
      </c>
      <c r="E33" s="16">
        <v>330594.06</v>
      </c>
      <c r="F33" s="16">
        <v>330594.06</v>
      </c>
      <c r="G33" s="14">
        <v>-74550.94</v>
      </c>
    </row>
    <row r="34" spans="1:7" ht="14.45" customHeight="1" x14ac:dyDescent="0.25">
      <c r="A34" s="10" t="s">
        <v>35</v>
      </c>
      <c r="B34" s="16">
        <v>7473210</v>
      </c>
      <c r="C34" s="16">
        <v>13561514.880000001</v>
      </c>
      <c r="D34" s="14">
        <v>21034724.880000003</v>
      </c>
      <c r="E34" s="16">
        <v>13756757.189999999</v>
      </c>
      <c r="F34" s="16">
        <v>13148893.48</v>
      </c>
      <c r="G34" s="14">
        <v>5675683.4800000004</v>
      </c>
    </row>
    <row r="35" spans="1:7" ht="14.45" customHeight="1" x14ac:dyDescent="0.25">
      <c r="A35" s="10" t="s">
        <v>34</v>
      </c>
      <c r="B35" s="18">
        <f>B36</f>
        <v>0</v>
      </c>
      <c r="C35" s="18">
        <v>0</v>
      </c>
      <c r="D35" s="18">
        <f>B35+C35</f>
        <v>0</v>
      </c>
      <c r="E35" s="18">
        <v>0</v>
      </c>
      <c r="F35" s="18">
        <v>0</v>
      </c>
      <c r="G35" s="18">
        <f>F35-B35</f>
        <v>0</v>
      </c>
    </row>
    <row r="36" spans="1:7" ht="14.45" customHeight="1" x14ac:dyDescent="0.25">
      <c r="A36" s="15" t="s">
        <v>33</v>
      </c>
      <c r="B36" s="19">
        <v>0</v>
      </c>
      <c r="C36" s="19">
        <v>0</v>
      </c>
      <c r="D36" s="18">
        <f>B36+C36</f>
        <v>0</v>
      </c>
      <c r="E36" s="19">
        <v>0</v>
      </c>
      <c r="F36" s="19">
        <v>0</v>
      </c>
      <c r="G36" s="18">
        <f>F36-B36</f>
        <v>0</v>
      </c>
    </row>
    <row r="37" spans="1:7" ht="14.45" customHeight="1" x14ac:dyDescent="0.25">
      <c r="A37" s="10" t="s">
        <v>32</v>
      </c>
      <c r="B37" s="18">
        <f>B38+B39</f>
        <v>0</v>
      </c>
      <c r="C37" s="18">
        <v>0</v>
      </c>
      <c r="D37" s="18">
        <f>D38+D39</f>
        <v>0</v>
      </c>
      <c r="E37" s="18">
        <v>0</v>
      </c>
      <c r="F37" s="18">
        <v>0</v>
      </c>
      <c r="G37" s="18">
        <f>F37-B37</f>
        <v>0</v>
      </c>
    </row>
    <row r="38" spans="1:7" x14ac:dyDescent="0.25">
      <c r="A38" s="15" t="s">
        <v>31</v>
      </c>
      <c r="B38" s="18">
        <v>0</v>
      </c>
      <c r="C38" s="18">
        <v>0</v>
      </c>
      <c r="D38" s="18">
        <f>B38+C38</f>
        <v>0</v>
      </c>
      <c r="E38" s="18">
        <v>0</v>
      </c>
      <c r="F38" s="18">
        <v>0</v>
      </c>
      <c r="G38" s="18">
        <f>F38-B38</f>
        <v>0</v>
      </c>
    </row>
    <row r="39" spans="1:7" x14ac:dyDescent="0.25">
      <c r="A39" s="15" t="s">
        <v>30</v>
      </c>
      <c r="B39" s="18">
        <v>0</v>
      </c>
      <c r="C39" s="18">
        <v>0</v>
      </c>
      <c r="D39" s="18">
        <f>B39+C39</f>
        <v>0</v>
      </c>
      <c r="E39" s="18">
        <v>0</v>
      </c>
      <c r="F39" s="18">
        <v>0</v>
      </c>
      <c r="G39" s="18">
        <f>F39-B39</f>
        <v>0</v>
      </c>
    </row>
    <row r="40" spans="1:7" x14ac:dyDescent="0.25">
      <c r="A40" s="9"/>
      <c r="B40" s="5"/>
      <c r="C40" s="5"/>
      <c r="D40" s="5"/>
      <c r="E40" s="5"/>
      <c r="F40" s="5"/>
      <c r="G40" s="5"/>
    </row>
    <row r="41" spans="1:7" x14ac:dyDescent="0.25">
      <c r="A41" s="8" t="s">
        <v>29</v>
      </c>
      <c r="B41" s="3">
        <f>SUM(B9,B10,B11,B12,B13,B14,B15,B16,B28,B34,B35,B37)</f>
        <v>228896531.19999996</v>
      </c>
      <c r="C41" s="3">
        <f>SUM(C9,C10,C11,C12,C13,C14,C15,C16,C28,C34,C35,C37)</f>
        <v>32857917.050000004</v>
      </c>
      <c r="D41" s="3">
        <f>SUM(D9,D10,D11,D12,D13,D14,D15,D16,D28,D34,D35,D37)</f>
        <v>261754448.25</v>
      </c>
      <c r="E41" s="3">
        <f>SUM(E9,E10,E11,E12,E13,E14,E15,E16,E28,E34,E35,E37)</f>
        <v>212395336.17999998</v>
      </c>
      <c r="F41" s="3">
        <f>SUM(F9,F10,F11,F12,F13,F14,F15,F16,F28,F34,F35,F37)</f>
        <v>206832785.80999997</v>
      </c>
      <c r="G41" s="3">
        <f>SUM(G9,G10,G11,G12,G13,G14,G15,G16,G28,G34,G35,G37)</f>
        <v>-22063745.389999993</v>
      </c>
    </row>
    <row r="42" spans="1:7" x14ac:dyDescent="0.25">
      <c r="A42" s="8" t="s">
        <v>28</v>
      </c>
      <c r="B42" s="17"/>
      <c r="C42" s="17"/>
      <c r="D42" s="17"/>
      <c r="E42" s="17"/>
      <c r="F42" s="17"/>
      <c r="G42" s="3">
        <f>IF(G41&gt;0,G41,0)</f>
        <v>0</v>
      </c>
    </row>
    <row r="43" spans="1:7" x14ac:dyDescent="0.25">
      <c r="A43" s="9"/>
      <c r="B43" s="7"/>
      <c r="C43" s="7"/>
      <c r="D43" s="7"/>
      <c r="E43" s="7"/>
      <c r="F43" s="7"/>
      <c r="G43" s="7"/>
    </row>
    <row r="44" spans="1:7" x14ac:dyDescent="0.25">
      <c r="A44" s="8" t="s">
        <v>27</v>
      </c>
      <c r="B44" s="7"/>
      <c r="C44" s="7"/>
      <c r="D44" s="7"/>
      <c r="E44" s="7"/>
      <c r="F44" s="7"/>
      <c r="G44" s="7"/>
    </row>
    <row r="45" spans="1:7" x14ac:dyDescent="0.25">
      <c r="A45" s="10" t="s">
        <v>26</v>
      </c>
      <c r="B45" s="5">
        <f>SUM(B46:B53)</f>
        <v>68330778</v>
      </c>
      <c r="C45" s="5">
        <f>SUM(C46:C53)</f>
        <v>4375917</v>
      </c>
      <c r="D45" s="5">
        <f>SUM(D46:D53)</f>
        <v>72706695</v>
      </c>
      <c r="E45" s="5">
        <f>SUM(E46:E53)</f>
        <v>58940455.530000001</v>
      </c>
      <c r="F45" s="5">
        <f>SUM(F46:F53)</f>
        <v>58872328.540000007</v>
      </c>
      <c r="G45" s="5">
        <f>F45-B45</f>
        <v>-9458449.4599999934</v>
      </c>
    </row>
    <row r="46" spans="1:7" x14ac:dyDescent="0.25">
      <c r="A46" s="12" t="s">
        <v>25</v>
      </c>
      <c r="B46" s="5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</row>
    <row r="47" spans="1:7" x14ac:dyDescent="0.25">
      <c r="A47" s="12" t="s">
        <v>24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</row>
    <row r="48" spans="1:7" x14ac:dyDescent="0.25">
      <c r="A48" s="12" t="s">
        <v>23</v>
      </c>
      <c r="B48" s="16">
        <v>25250535</v>
      </c>
      <c r="C48" s="16">
        <v>-1264915</v>
      </c>
      <c r="D48" s="14">
        <v>23985620</v>
      </c>
      <c r="E48" s="16">
        <v>21916979.280000001</v>
      </c>
      <c r="F48" s="16">
        <v>21871796.68</v>
      </c>
      <c r="G48" s="14">
        <v>-3378738.3200000003</v>
      </c>
    </row>
    <row r="49" spans="1:7" ht="30" x14ac:dyDescent="0.25">
      <c r="A49" s="12" t="s">
        <v>22</v>
      </c>
      <c r="B49" s="16">
        <v>43080243</v>
      </c>
      <c r="C49" s="16">
        <v>3040832</v>
      </c>
      <c r="D49" s="14">
        <v>46121075</v>
      </c>
      <c r="E49" s="16">
        <v>34685193.979999997</v>
      </c>
      <c r="F49" s="16">
        <v>34662249.590000004</v>
      </c>
      <c r="G49" s="14">
        <v>-8417993.4099999964</v>
      </c>
    </row>
    <row r="50" spans="1:7" x14ac:dyDescent="0.25">
      <c r="A50" s="12" t="s">
        <v>21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</row>
    <row r="51" spans="1:7" x14ac:dyDescent="0.25">
      <c r="A51" s="12" t="s">
        <v>20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</row>
    <row r="52" spans="1:7" ht="30" x14ac:dyDescent="0.25">
      <c r="A52" s="13" t="s">
        <v>19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</row>
    <row r="53" spans="1:7" x14ac:dyDescent="0.25">
      <c r="A53" s="15" t="s">
        <v>18</v>
      </c>
      <c r="B53" s="5">
        <v>0</v>
      </c>
      <c r="C53" s="14">
        <v>2600000</v>
      </c>
      <c r="D53" s="14">
        <v>2600000</v>
      </c>
      <c r="E53" s="14">
        <v>2338282.27</v>
      </c>
      <c r="F53" s="14">
        <v>2338282.27</v>
      </c>
      <c r="G53" s="14">
        <f>+F53-B53</f>
        <v>2338282.27</v>
      </c>
    </row>
    <row r="54" spans="1:7" x14ac:dyDescent="0.25">
      <c r="A54" s="10" t="s">
        <v>17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</row>
    <row r="55" spans="1:7" x14ac:dyDescent="0.25">
      <c r="A55" s="13" t="s">
        <v>16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</row>
    <row r="56" spans="1:7" x14ac:dyDescent="0.25">
      <c r="A56" s="12" t="s">
        <v>15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</row>
    <row r="57" spans="1:7" x14ac:dyDescent="0.25">
      <c r="A57" s="12" t="s">
        <v>14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</row>
    <row r="58" spans="1:7" x14ac:dyDescent="0.25">
      <c r="A58" s="13" t="s">
        <v>13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</row>
    <row r="59" spans="1:7" x14ac:dyDescent="0.25">
      <c r="A59" s="10" t="s">
        <v>12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</row>
    <row r="60" spans="1:7" x14ac:dyDescent="0.25">
      <c r="A60" s="12" t="s">
        <v>11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</row>
    <row r="61" spans="1:7" x14ac:dyDescent="0.25">
      <c r="A61" s="12" t="s">
        <v>10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</row>
    <row r="62" spans="1:7" x14ac:dyDescent="0.25">
      <c r="A62" s="10" t="s">
        <v>9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</row>
    <row r="63" spans="1:7" x14ac:dyDescent="0.25">
      <c r="A63" s="10" t="s">
        <v>8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</row>
    <row r="64" spans="1:7" x14ac:dyDescent="0.25">
      <c r="A64" s="9"/>
      <c r="B64" s="7"/>
      <c r="C64" s="7"/>
      <c r="D64" s="7"/>
      <c r="E64" s="7"/>
      <c r="F64" s="7"/>
      <c r="G64" s="7"/>
    </row>
    <row r="65" spans="1:7" x14ac:dyDescent="0.25">
      <c r="A65" s="8" t="s">
        <v>7</v>
      </c>
      <c r="B65" s="11">
        <f>B45+B54+B59+B62+B63</f>
        <v>68330778</v>
      </c>
      <c r="C65" s="11">
        <f>C45+C54+C59+C62+C63</f>
        <v>4375917</v>
      </c>
      <c r="D65" s="11">
        <f>D45+D54+D59+D62+D63</f>
        <v>72706695</v>
      </c>
      <c r="E65" s="11">
        <f>E45+E54+E59+E62+E63</f>
        <v>58940455.530000001</v>
      </c>
      <c r="F65" s="11">
        <f>F45+F54+F59+F62+F63</f>
        <v>58872328.540000007</v>
      </c>
      <c r="G65" s="11">
        <f>F65-B65</f>
        <v>-9458449.4599999934</v>
      </c>
    </row>
    <row r="66" spans="1:7" x14ac:dyDescent="0.25">
      <c r="A66" s="9"/>
      <c r="B66" s="7"/>
      <c r="C66" s="7"/>
      <c r="D66" s="7"/>
      <c r="E66" s="7"/>
      <c r="F66" s="7"/>
      <c r="G66" s="7"/>
    </row>
    <row r="67" spans="1:7" x14ac:dyDescent="0.25">
      <c r="A67" s="8" t="s">
        <v>6</v>
      </c>
      <c r="B67" s="3">
        <v>0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</row>
    <row r="68" spans="1:7" x14ac:dyDescent="0.25">
      <c r="A68" s="10" t="s">
        <v>5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</row>
    <row r="69" spans="1:7" x14ac:dyDescent="0.25">
      <c r="A69" s="9"/>
      <c r="B69" s="7"/>
      <c r="C69" s="7"/>
      <c r="D69" s="7"/>
      <c r="E69" s="7"/>
      <c r="F69" s="7"/>
      <c r="G69" s="7"/>
    </row>
    <row r="70" spans="1:7" x14ac:dyDescent="0.25">
      <c r="A70" s="8" t="s">
        <v>4</v>
      </c>
      <c r="B70" s="3">
        <f>B41+B65+B67</f>
        <v>297227309.19999993</v>
      </c>
      <c r="C70" s="3">
        <f>C41+C65+C67</f>
        <v>37233834.050000004</v>
      </c>
      <c r="D70" s="3">
        <f>D41+D65+D67</f>
        <v>334461143.25</v>
      </c>
      <c r="E70" s="3">
        <f>E41+E65+E67</f>
        <v>271335791.70999998</v>
      </c>
      <c r="F70" s="3">
        <f>F41+F65+F67</f>
        <v>265705114.34999996</v>
      </c>
      <c r="G70" s="3">
        <f>G41+G65+G67</f>
        <v>-31522194.849999987</v>
      </c>
    </row>
    <row r="71" spans="1:7" x14ac:dyDescent="0.25">
      <c r="A71" s="9"/>
      <c r="B71" s="7"/>
      <c r="C71" s="7"/>
      <c r="D71" s="7"/>
      <c r="E71" s="7"/>
      <c r="F71" s="7"/>
      <c r="G71" s="7"/>
    </row>
    <row r="72" spans="1:7" x14ac:dyDescent="0.25">
      <c r="A72" s="8" t="s">
        <v>3</v>
      </c>
      <c r="B72" s="7"/>
      <c r="C72" s="7"/>
      <c r="D72" s="7"/>
      <c r="E72" s="7"/>
      <c r="F72" s="7"/>
      <c r="G72" s="7"/>
    </row>
    <row r="73" spans="1:7" ht="30" x14ac:dyDescent="0.25">
      <c r="A73" s="6" t="s">
        <v>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</row>
    <row r="74" spans="1:7" ht="30" x14ac:dyDescent="0.25">
      <c r="A74" s="6" t="s">
        <v>1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</row>
    <row r="75" spans="1:7" x14ac:dyDescent="0.25">
      <c r="A75" s="4" t="s">
        <v>0</v>
      </c>
      <c r="B75" s="3">
        <v>0</v>
      </c>
      <c r="C75" s="3">
        <v>0</v>
      </c>
      <c r="D75" s="3">
        <v>0</v>
      </c>
      <c r="E75" s="3">
        <v>0</v>
      </c>
      <c r="F75" s="3">
        <v>0</v>
      </c>
      <c r="G75" s="3">
        <v>0</v>
      </c>
    </row>
    <row r="76" spans="1:7" x14ac:dyDescent="0.25">
      <c r="A76" s="2"/>
      <c r="B76" s="1"/>
      <c r="C76" s="1"/>
      <c r="D76" s="1"/>
      <c r="E76" s="1"/>
      <c r="F76" s="1"/>
      <c r="G76" s="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Resp. Transparencia</dc:creator>
  <cp:lastModifiedBy>Resp. Transparencia</cp:lastModifiedBy>
  <dcterms:created xsi:type="dcterms:W3CDTF">2025-10-21T19:27:14Z</dcterms:created>
  <dcterms:modified xsi:type="dcterms:W3CDTF">2025-10-21T19:32:30Z</dcterms:modified>
</cp:coreProperties>
</file>