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42922D87-15AA-4387-960A-C678FC54D974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  <definedName name="_xlnm.Print_Area" localSheetId="2">COG!$A$1:$G$84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F15" i="5"/>
  <c r="F5" i="5"/>
  <c r="F68" i="6"/>
  <c r="E68" i="6"/>
  <c r="F64" i="6"/>
  <c r="E64" i="6"/>
  <c r="F56" i="6"/>
  <c r="E56" i="6"/>
  <c r="F52" i="6"/>
  <c r="E52" i="6"/>
  <c r="F42" i="6"/>
  <c r="E42" i="6"/>
  <c r="F32" i="6"/>
  <c r="E32" i="6"/>
  <c r="F22" i="6"/>
  <c r="E22" i="6"/>
  <c r="F12" i="6"/>
  <c r="E12" i="6"/>
  <c r="F4" i="6"/>
  <c r="F76" i="6" s="1"/>
  <c r="E4" i="6"/>
  <c r="E76" i="6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D47" i="4" s="1"/>
  <c r="D5" i="4"/>
  <c r="G5" i="4" s="1"/>
  <c r="D80" i="4"/>
  <c r="G80" i="4" s="1"/>
  <c r="G82" i="4" s="1"/>
  <c r="D11" i="8"/>
  <c r="G11" i="8" s="1"/>
  <c r="D9" i="8"/>
  <c r="G9" i="8" s="1"/>
  <c r="D7" i="8"/>
  <c r="G7" i="8" s="1"/>
  <c r="D5" i="8"/>
  <c r="G5" i="8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8" i="6"/>
  <c r="C68" i="6"/>
  <c r="B68" i="6"/>
  <c r="D67" i="6"/>
  <c r="G67" i="6" s="1"/>
  <c r="D66" i="6"/>
  <c r="G66" i="6" s="1"/>
  <c r="D65" i="6"/>
  <c r="G65" i="6" s="1"/>
  <c r="D64" i="6"/>
  <c r="G64" i="6" s="1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6" i="6"/>
  <c r="C56" i="6"/>
  <c r="B56" i="6"/>
  <c r="D55" i="6"/>
  <c r="G55" i="6" s="1"/>
  <c r="D54" i="6"/>
  <c r="G54" i="6" s="1"/>
  <c r="D53" i="6"/>
  <c r="D52" i="6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2" i="6"/>
  <c r="G42" i="6" s="1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2" i="6"/>
  <c r="G32" i="6" s="1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C22" i="6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C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D4" i="6"/>
  <c r="C4" i="6"/>
  <c r="C76" i="6" s="1"/>
  <c r="B4" i="6"/>
  <c r="B76" i="6" s="1"/>
  <c r="D39" i="5"/>
  <c r="G39" i="5" s="1"/>
  <c r="G38" i="5"/>
  <c r="D38" i="5"/>
  <c r="D37" i="5"/>
  <c r="G37" i="5" s="1"/>
  <c r="G36" i="5"/>
  <c r="D36" i="5"/>
  <c r="F35" i="5"/>
  <c r="E35" i="5"/>
  <c r="E41" i="5" s="1"/>
  <c r="D35" i="5"/>
  <c r="C35" i="5"/>
  <c r="B35" i="5"/>
  <c r="G33" i="5"/>
  <c r="D33" i="5"/>
  <c r="D32" i="5"/>
  <c r="G32" i="5" s="1"/>
  <c r="G31" i="5"/>
  <c r="D31" i="5"/>
  <c r="D30" i="5"/>
  <c r="G30" i="5" s="1"/>
  <c r="G29" i="5"/>
  <c r="D29" i="5"/>
  <c r="G28" i="5"/>
  <c r="D28" i="5"/>
  <c r="G27" i="5"/>
  <c r="D27" i="5"/>
  <c r="G26" i="5"/>
  <c r="D26" i="5"/>
  <c r="G25" i="5"/>
  <c r="D25" i="5"/>
  <c r="E24" i="5"/>
  <c r="D24" i="5"/>
  <c r="C24" i="5"/>
  <c r="B24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G15" i="5" s="1"/>
  <c r="D16" i="5"/>
  <c r="E15" i="5"/>
  <c r="D15" i="5"/>
  <c r="C15" i="5"/>
  <c r="B15" i="5"/>
  <c r="G13" i="5"/>
  <c r="D13" i="5"/>
  <c r="D12" i="5"/>
  <c r="G12" i="5" s="1"/>
  <c r="G11" i="5"/>
  <c r="D11" i="5"/>
  <c r="D10" i="5"/>
  <c r="G10" i="5" s="1"/>
  <c r="G9" i="5"/>
  <c r="D9" i="5"/>
  <c r="D8" i="5"/>
  <c r="G8" i="5" s="1"/>
  <c r="G7" i="5"/>
  <c r="D7" i="5"/>
  <c r="D5" i="5" s="1"/>
  <c r="D6" i="5"/>
  <c r="G6" i="5" s="1"/>
  <c r="F41" i="5"/>
  <c r="E5" i="5"/>
  <c r="C5" i="5"/>
  <c r="C41" i="5" s="1"/>
  <c r="B5" i="5"/>
  <c r="B41" i="5" s="1"/>
  <c r="F82" i="4"/>
  <c r="E82" i="4"/>
  <c r="C82" i="4"/>
  <c r="B82" i="4"/>
  <c r="F15" i="8"/>
  <c r="E15" i="8"/>
  <c r="C15" i="8"/>
  <c r="B15" i="8"/>
  <c r="D13" i="8"/>
  <c r="G13" i="8" s="1"/>
  <c r="D78" i="4"/>
  <c r="G78" i="4" s="1"/>
  <c r="G76" i="4"/>
  <c r="D76" i="4"/>
  <c r="D74" i="4"/>
  <c r="G74" i="4" s="1"/>
  <c r="G72" i="4"/>
  <c r="D72" i="4"/>
  <c r="D70" i="4"/>
  <c r="G70" i="4" s="1"/>
  <c r="G68" i="4"/>
  <c r="D68" i="4"/>
  <c r="D66" i="4"/>
  <c r="G66" i="4" s="1"/>
  <c r="F59" i="4"/>
  <c r="E59" i="4"/>
  <c r="C59" i="4"/>
  <c r="B59" i="4"/>
  <c r="D57" i="4"/>
  <c r="G57" i="4" s="1"/>
  <c r="D56" i="4"/>
  <c r="G56" i="4" s="1"/>
  <c r="D55" i="4"/>
  <c r="G55" i="4" s="1"/>
  <c r="D54" i="4"/>
  <c r="D59" i="4" s="1"/>
  <c r="F47" i="4"/>
  <c r="E47" i="4"/>
  <c r="C47" i="4"/>
  <c r="B47" i="4"/>
  <c r="G56" i="6" l="1"/>
  <c r="G68" i="6"/>
  <c r="G4" i="6"/>
  <c r="G6" i="4"/>
  <c r="G47" i="4" s="1"/>
  <c r="D82" i="4"/>
  <c r="D76" i="6"/>
  <c r="G5" i="5"/>
  <c r="G24" i="5"/>
  <c r="D41" i="5"/>
  <c r="G35" i="5"/>
  <c r="G41" i="5" s="1"/>
  <c r="G15" i="8"/>
  <c r="D15" i="8"/>
  <c r="G54" i="4"/>
  <c r="G59" i="4" s="1"/>
  <c r="G52" i="6"/>
  <c r="G53" i="6"/>
  <c r="G76" i="6" l="1"/>
</calcChain>
</file>

<file path=xl/sharedStrings.xml><?xml version="1.0" encoding="utf-8"?>
<sst xmlns="http://schemas.openxmlformats.org/spreadsheetml/2006/main" count="246" uniqueCount="180">
  <si>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</si>
  <si>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</si>
  <si>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</si>
  <si>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</si>
  <si>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</si>
  <si>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</si>
  <si>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</si>
  <si>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</si>
  <si>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</si>
  <si>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</si>
  <si>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</si>
  <si>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</si>
  <si>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</si>
  <si>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</si>
  <si>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</si>
  <si>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</si>
  <si>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</si>
  <si>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</si>
  <si>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</si>
  <si>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</si>
  <si>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</si>
  <si>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</si>
  <si>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</si>
  <si>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</si>
  <si>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</si>
  <si>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</si>
  <si>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</si>
  <si>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</si>
  <si>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</si>
  <si>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</si>
  <si>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</si>
  <si>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</si>
  <si>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</si>
  <si>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</si>
  <si>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</si>
  <si>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</si>
  <si>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</si>
  <si>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</si>
  <si>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</si>
  <si>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</si>
  <si>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</si>
  <si>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</si>
  <si>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</si>
  <si>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</si>
  <si>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</si>
  <si>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</si>
  <si>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</si>
  <si>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</si>
  <si>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</si>
  <si>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</si>
  <si>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</si>
  <si>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</si>
  <si>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</si>
  <si>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</si>
  <si>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</si>
  <si>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</si>
  <si>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</si>
  <si>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</si>
  <si>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</si>
  <si>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</si>
  <si>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</si>
  <si>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</si>
  <si>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</si>
  <si>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</si>
  <si>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</si>
  <si>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</si>
  <si>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</si>
  <si>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</si>
  <si>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</si>
  <si>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</si>
  <si>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</si>
  <si>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</si>
  <si>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</si>
  <si>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</si>
  <si>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</si>
  <si>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</si>
  <si>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</si>
  <si>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</si>
  <si>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</si>
  <si>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</si>
  <si>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</si>
  <si>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</si>
  <si>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</si>
  <si>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</si>
  <si>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</si>
  <si>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</si>
  <si>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</si>
  <si>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</si>
  <si>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</si>
  <si>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</si>
  <si>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</si>
  <si>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</si>
  <si>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</si>
  <si>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</si>
  <si>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</si>
  <si>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</si>
  <si>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</si>
  <si>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</si>
  <si>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</si>
  <si>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</si>
  <si>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</si>
  <si>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</si>
  <si>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</si>
  <si>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</si>
  <si>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</si>
  <si>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</si>
  <si>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</si>
  <si>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</si>
  <si>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</si>
  <si>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</si>
  <si>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</si>
  <si>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</si>
  <si>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</si>
  <si>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</si>
  <si>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</si>
  <si>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</si>
  <si>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</si>
  <si>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</si>
  <si>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</si>
  <si>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</si>
  <si>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</si>
  <si>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</si>
  <si>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</si>
  <si>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</si>
  <si>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</si>
  <si>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</si>
  <si>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</si>
  <si>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31111M200010100 PRESIDENCIA MUNICIPAL</t>
  </si>
  <si>
    <t>31111M200010300 COMUNICACIÓN SOCIAL</t>
  </si>
  <si>
    <t>31111M200010500 ANTENCION CIUDADANA</t>
  </si>
  <si>
    <t>31111M200020000 SINDICATURA</t>
  </si>
  <si>
    <t>31111M200030000 REGIDORES</t>
  </si>
  <si>
    <t>31111M200040000 DELEGADOS</t>
  </si>
  <si>
    <t>31111M200050100 SECRETARIA DEL H. AYUNTA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</si>
  <si>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</si>
  <si>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</si>
  <si>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</si>
  <si>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</si>
  <si>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</si>
  <si>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</si>
  <si>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</si>
  <si>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</si>
  <si>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</si>
  <si>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</si>
  <si>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</si>
  <si>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</si>
  <si>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</si>
  <si>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</si>
  <si>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</si>
  <si>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</si>
  <si>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</si>
  <si>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</si>
  <si>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</si>
  <si>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</si>
  <si>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</si>
  <si>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</si>
  <si>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31111M200160000 DIRECCION DE MEDIO AMBIE</t>
  </si>
  <si>
    <t>31111M200170000 DIRECCION DE TURISMO</t>
  </si>
  <si>
    <t>31111M200180000 DIRECCION DE RECURSOS HU</t>
  </si>
  <si>
    <t>31111M200190000 DIRECCION DE DEPORTES</t>
  </si>
  <si>
    <t>31111M200200100 EDUCACION</t>
  </si>
  <si>
    <t>31111M200200200 UNIVERSIDAD VIRTUAL</t>
  </si>
  <si>
    <t>31111M200210000 DIRECCION DESARROLLO URB</t>
  </si>
  <si>
    <t>31111M200220000 DIRECCION DE DESARROLLO</t>
  </si>
  <si>
    <t>31111M200230000 DIRECCION DE DERECHOS HU</t>
  </si>
  <si>
    <t>31111M200240000 DIRECCION DE ATENCION A</t>
  </si>
  <si>
    <t>31111M200250000 DIRECCION JUZGADO CIVICO</t>
  </si>
  <si>
    <t>31111M200260000 DIRECCI DE DIVERSIDAD SE</t>
  </si>
  <si>
    <t>C.ALMA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</si>
  <si>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</si>
  <si>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</si>
  <si>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</si>
  <si>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</si>
  <si>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</si>
  <si>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Analítico del Ejercicio del Presupuesto de Egresos
Clasificación Funcional (Finalidad y Función)
Del 01 de Enero al 30 de Septiembre de 2025
(Cifras en Pesos)</t>
  </si>
  <si>
    <t>MUNICIPIO MOROLEON GUANAJUATO
Estado Analítico del Ejercicio del Presupuesto de Egresos
Clasificación por Objeto del Gasto (Capítulo y Concepto)
Del 01 de Enero al 30 de Septiembre de 2025
(Cifras en Pesos)</t>
  </si>
  <si>
    <t>MUNICIPIO MOROLEON GUANAJUATO
Estado Analítico del Ejercicio del Presupuesto de Egresos
Clasificación Económica (por Tipo de Gasto)
Del 01 Enero al 30 de Septiembre de 2025
(Cifras en Pesos)</t>
  </si>
  <si>
    <t>MUNICIPIO MOROLEON GUANAJUATO
Estado Analítico del Ejercicio del Presupuesto de Egresos
Clasificación Administrativa
Del 01 de Enero al 30 de Septiembre de 2025
(Cifras en Pesos)</t>
  </si>
  <si>
    <t>Gobierno (Federal/Estatal/Municipal) de Moroleón
Estado Analítico del Ejercicio del Presupuesto de Egresos
Clasificación Administrativa
Del 01 de Enero al 30 de Septiembre de 2025
(Cifras en Pesos)</t>
  </si>
  <si>
    <t>Sector Paraestatal del Gobierno (Federal/Estatal/Municipal) de Moroleón
Estado Analítico del Ejercicio del Presupuesto de Egresos
Clasificación Administrativa
Del 01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</si>
</sst>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3" fillId="0" borderId="10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7" fillId="2" borderId="8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7" fillId="0" borderId="1" xfId="0" applyFont="1" applyBorder="1" applyAlignment="1">
      <alignment horizontal="left"/>
    </xf>
    <xf numFmtId="0" fontId="9" fillId="0" borderId="0" xfId="21" applyFont="1" applyAlignment="1" applyProtection="1">
      <alignment horizontal="center" wrapText="1"/>
      <protection locked="0"/>
    </xf>
    <xf numFmtId="0" fontId="0" fillId="0" borderId="4" xfId="0" applyBorder="1" applyProtection="1">
      <protection locked="0"/>
    </xf>
    <xf numFmtId="0" fontId="9" fillId="0" borderId="4" xfId="21" applyFont="1" applyBorder="1" applyAlignment="1" applyProtection="1">
      <alignment horizontal="center" vertical="top" wrapText="1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4" xfId="29" applyFont="1" applyBorder="1" applyAlignment="1" applyProtection="1">
      <alignment horizontal="center" vertical="top" wrapText="1"/>
      <protection locked="0"/>
    </xf>
    <xf numFmtId="3" fontId="3" fillId="0" borderId="12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0" fontId="7" fillId="2" borderId="10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3" fillId="0" borderId="10" xfId="9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3" xfId="0" applyBorder="1" applyAlignment="1" applyProtection="1">
      <alignment horizontal="left" indent="1"/>
      <protection locked="0"/>
    </xf>
    <xf numFmtId="0" fontId="7" fillId="2" borderId="11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7" fillId="0" borderId="13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3" fontId="7" fillId="0" borderId="12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3" fillId="0" borderId="1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7" fillId="0" borderId="13" xfId="0" applyFont="1" applyBorder="1" applyAlignment="1" applyProtection="1">
      <alignment horizontal="left" indent="2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9" fillId="0" borderId="0" xfId="29" applyFont="1" applyAlignment="1" applyProtection="1">
      <alignment horizontal="center" wrapText="1"/>
      <protection locked="0"/>
    </xf>
    <xf numFmtId="0" fontId="9" fillId="0" borderId="0" xfId="29" applyFont="1" applyAlignment="1" applyProtection="1">
      <alignment horizontal="center" vertical="top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wrapText="1"/>
      <protection locked="0"/>
    </xf>
    <xf numFmtId="0" fontId="9" fillId="0" borderId="0" xfId="21" applyFont="1" applyAlignment="1" applyProtection="1">
      <alignment horizontal="center" vertical="top" wrapText="1"/>
      <protection locked="0"/>
    </xf>
  </cellXfs>
  <cellStyles count="3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60A4D481-0675-48E9-994B-35A22849DD80}"/>
    <cellStyle name="Millares 2 2 3" xfId="17" xr:uid="{B7DE2FA5-EB9D-467F-A855-BEEEAEFC5F65}"/>
    <cellStyle name="Millares 2 3" xfId="4" xr:uid="{00000000-0005-0000-0000-000003000000}"/>
    <cellStyle name="Millares 2 3 2" xfId="26" xr:uid="{056F888C-287D-4C4E-AEA6-1B566899CEC8}"/>
    <cellStyle name="Millares 2 3 3" xfId="18" xr:uid="{CB81DA1C-DFFD-42A4-BD6C-CC4DF6227474}"/>
    <cellStyle name="Millares 2 4" xfId="24" xr:uid="{E30BDCEF-9020-49BC-BA9B-3DE7940C2722}"/>
    <cellStyle name="Millares 2 5" xfId="16" xr:uid="{E42299A5-58CB-4CB0-AF2F-8C0616B32483}"/>
    <cellStyle name="Millares 3" xfId="5" xr:uid="{00000000-0005-0000-0000-000004000000}"/>
    <cellStyle name="Millares 3 2" xfId="27" xr:uid="{0ED1875A-8ACD-40F3-8AE1-C2C61298E3F2}"/>
    <cellStyle name="Millares 3 3" xfId="19" xr:uid="{54817184-BED7-499E-91E3-5D0BF6A6E50D}"/>
    <cellStyle name="Moneda 2" xfId="6" xr:uid="{00000000-0005-0000-0000-000005000000}"/>
    <cellStyle name="Moneda 2 2" xfId="28" xr:uid="{8CCE0C96-1469-4550-AC54-1FA53AA60CFA}"/>
    <cellStyle name="Moneda 2 3" xfId="20" xr:uid="{B15E7202-4249-4AAB-8F11-851C51B1D2E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9" xr:uid="{F1A2C493-2BC3-4B13-B044-01912A831867}"/>
    <cellStyle name="Normal 2 4" xfId="21" xr:uid="{C35AC4B2-63C3-4C53-94E9-4B7F1E1DE1AB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1" xr:uid="{4A5D3A14-F4B1-4E3A-B1AB-406D8A78DD33}"/>
    <cellStyle name="Normal 6 2 3" xfId="23" xr:uid="{7A4F63DB-704D-4BA0-A46F-451145774C72}"/>
    <cellStyle name="Normal 6 3" xfId="30" xr:uid="{83D673DA-8D9C-4C3A-AB19-CECC12062073}"/>
    <cellStyle name="Normal 6 4" xfId="22" xr:uid="{E2696F12-7C5C-4BB5-8A2E-C3C2D1770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0"/>
  <sheetViews>
    <sheetView showGridLines="0" topLeftCell="A13" workbookViewId="0">
      <selection activeCell="E48" sqref="E4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61.5" customHeight="1" x14ac:dyDescent="0.2">
      <c r="A1" s="52" t="s">
        <v>177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27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28"/>
      <c r="B4" s="12"/>
      <c r="C4" s="12"/>
      <c r="D4" s="12"/>
      <c r="E4" s="12"/>
      <c r="F4" s="12"/>
      <c r="G4" s="12"/>
    </row>
    <row r="5" spans="1:7" x14ac:dyDescent="0.2">
      <c r="A5" s="29" t="s">
        <v>127</v>
      </c>
      <c r="B5" s="24">
        <v>10035696.890000001</v>
      </c>
      <c r="C5" s="24">
        <v>2970678.87</v>
      </c>
      <c r="D5" s="24">
        <f>B5+C5</f>
        <v>13006375.760000002</v>
      </c>
      <c r="E5" s="24">
        <v>10709259.289999999</v>
      </c>
      <c r="F5" s="24">
        <v>10709259.289999999</v>
      </c>
      <c r="G5" s="24">
        <f>D5-E5</f>
        <v>2297116.4700000025</v>
      </c>
    </row>
    <row r="6" spans="1:7" x14ac:dyDescent="0.2">
      <c r="A6" s="29" t="s">
        <v>128</v>
      </c>
      <c r="B6" s="24">
        <v>2993601.09</v>
      </c>
      <c r="C6" s="24">
        <v>44685.29</v>
      </c>
      <c r="D6" s="24">
        <f t="shared" ref="D6:D45" si="0">B6+C6</f>
        <v>3038286.38</v>
      </c>
      <c r="E6" s="24">
        <v>2052392.56</v>
      </c>
      <c r="F6" s="24">
        <v>2052392.56</v>
      </c>
      <c r="G6" s="24">
        <f t="shared" ref="G6:G45" si="1">D6-E6</f>
        <v>985893.81999999983</v>
      </c>
    </row>
    <row r="7" spans="1:7" x14ac:dyDescent="0.2">
      <c r="A7" s="29" t="s">
        <v>129</v>
      </c>
      <c r="B7" s="24">
        <v>1718519.82</v>
      </c>
      <c r="C7" s="24">
        <v>326400</v>
      </c>
      <c r="D7" s="24">
        <f t="shared" si="0"/>
        <v>2044919.82</v>
      </c>
      <c r="E7" s="24">
        <v>1456694.26</v>
      </c>
      <c r="F7" s="24">
        <v>1456694.26</v>
      </c>
      <c r="G7" s="24">
        <f t="shared" si="1"/>
        <v>588225.56000000006</v>
      </c>
    </row>
    <row r="8" spans="1:7" x14ac:dyDescent="0.2">
      <c r="A8" s="29" t="s">
        <v>130</v>
      </c>
      <c r="B8" s="24">
        <v>1782441.85</v>
      </c>
      <c r="C8" s="24">
        <v>13657</v>
      </c>
      <c r="D8" s="24">
        <f t="shared" si="0"/>
        <v>1796098.85</v>
      </c>
      <c r="E8" s="24">
        <v>1182112.08</v>
      </c>
      <c r="F8" s="24">
        <v>1182112.08</v>
      </c>
      <c r="G8" s="24">
        <f t="shared" si="1"/>
        <v>613986.77</v>
      </c>
    </row>
    <row r="9" spans="1:7" x14ac:dyDescent="0.2">
      <c r="A9" s="29" t="s">
        <v>131</v>
      </c>
      <c r="B9" s="24">
        <v>33219693.469999999</v>
      </c>
      <c r="C9" s="24">
        <v>6757282.7999999998</v>
      </c>
      <c r="D9" s="24">
        <f t="shared" si="0"/>
        <v>39976976.269999996</v>
      </c>
      <c r="E9" s="24">
        <v>31558415.210000001</v>
      </c>
      <c r="F9" s="24">
        <v>31558415.210000001</v>
      </c>
      <c r="G9" s="24">
        <f t="shared" si="1"/>
        <v>8418561.0599999949</v>
      </c>
    </row>
    <row r="10" spans="1:7" x14ac:dyDescent="0.2">
      <c r="A10" s="29" t="s">
        <v>132</v>
      </c>
      <c r="B10" s="24">
        <v>1060629.29</v>
      </c>
      <c r="C10" s="24">
        <v>0</v>
      </c>
      <c r="D10" s="24">
        <f t="shared" si="0"/>
        <v>1060629.29</v>
      </c>
      <c r="E10" s="24">
        <v>690048</v>
      </c>
      <c r="F10" s="24">
        <v>690048</v>
      </c>
      <c r="G10" s="24">
        <f t="shared" si="1"/>
        <v>370581.29000000004</v>
      </c>
    </row>
    <row r="11" spans="1:7" x14ac:dyDescent="0.2">
      <c r="A11" s="29" t="s">
        <v>133</v>
      </c>
      <c r="B11" s="24">
        <v>1281907.74</v>
      </c>
      <c r="C11" s="24">
        <v>162488.35</v>
      </c>
      <c r="D11" s="24">
        <f t="shared" si="0"/>
        <v>1444396.09</v>
      </c>
      <c r="E11" s="24">
        <v>932926.15</v>
      </c>
      <c r="F11" s="24">
        <v>932926.15</v>
      </c>
      <c r="G11" s="24">
        <f t="shared" si="1"/>
        <v>511469.94000000006</v>
      </c>
    </row>
    <row r="12" spans="1:7" x14ac:dyDescent="0.2">
      <c r="A12" s="29" t="s">
        <v>134</v>
      </c>
      <c r="B12" s="24">
        <v>1475772.24</v>
      </c>
      <c r="C12" s="24">
        <v>5500</v>
      </c>
      <c r="D12" s="24">
        <f t="shared" si="0"/>
        <v>1481272.24</v>
      </c>
      <c r="E12" s="24">
        <v>981301.81</v>
      </c>
      <c r="F12" s="24">
        <v>981301.81</v>
      </c>
      <c r="G12" s="24">
        <f t="shared" si="1"/>
        <v>499970.42999999993</v>
      </c>
    </row>
    <row r="13" spans="1:7" x14ac:dyDescent="0.2">
      <c r="A13" s="29" t="s">
        <v>135</v>
      </c>
      <c r="B13" s="24">
        <v>554296.75</v>
      </c>
      <c r="C13" s="24">
        <v>24800</v>
      </c>
      <c r="D13" s="24">
        <f t="shared" si="0"/>
        <v>579096.75</v>
      </c>
      <c r="E13" s="24">
        <v>367480.74</v>
      </c>
      <c r="F13" s="24">
        <v>367480.74</v>
      </c>
      <c r="G13" s="24">
        <f t="shared" si="1"/>
        <v>211616.01</v>
      </c>
    </row>
    <row r="14" spans="1:7" x14ac:dyDescent="0.2">
      <c r="A14" s="29" t="s">
        <v>136</v>
      </c>
      <c r="B14" s="24">
        <v>511499.41</v>
      </c>
      <c r="C14" s="24">
        <v>-17200</v>
      </c>
      <c r="D14" s="24">
        <f t="shared" si="0"/>
        <v>494299.41</v>
      </c>
      <c r="E14" s="24">
        <v>318760.02</v>
      </c>
      <c r="F14" s="24">
        <v>318760.02</v>
      </c>
      <c r="G14" s="24">
        <f t="shared" si="1"/>
        <v>175539.38999999996</v>
      </c>
    </row>
    <row r="15" spans="1:7" x14ac:dyDescent="0.2">
      <c r="A15" s="29" t="s">
        <v>137</v>
      </c>
      <c r="B15" s="24">
        <v>2800014.79</v>
      </c>
      <c r="C15" s="24">
        <v>96431.12</v>
      </c>
      <c r="D15" s="24">
        <f t="shared" si="0"/>
        <v>2896445.91</v>
      </c>
      <c r="E15" s="24">
        <v>2024046.91</v>
      </c>
      <c r="F15" s="24">
        <v>2024046.91</v>
      </c>
      <c r="G15" s="24">
        <f t="shared" si="1"/>
        <v>872399.00000000023</v>
      </c>
    </row>
    <row r="16" spans="1:7" x14ac:dyDescent="0.2">
      <c r="A16" s="29" t="s">
        <v>138</v>
      </c>
      <c r="B16" s="24">
        <v>14429693.58</v>
      </c>
      <c r="C16" s="24">
        <v>-374229.79</v>
      </c>
      <c r="D16" s="24">
        <f t="shared" si="0"/>
        <v>14055463.790000001</v>
      </c>
      <c r="E16" s="24">
        <v>9120272.9499999993</v>
      </c>
      <c r="F16" s="24">
        <v>9120272.9499999993</v>
      </c>
      <c r="G16" s="24">
        <f t="shared" si="1"/>
        <v>4935190.8400000017</v>
      </c>
    </row>
    <row r="17" spans="1:7" x14ac:dyDescent="0.2">
      <c r="A17" s="29" t="s">
        <v>139</v>
      </c>
      <c r="B17" s="24">
        <v>2866654.22</v>
      </c>
      <c r="C17" s="24">
        <v>169176.92</v>
      </c>
      <c r="D17" s="24">
        <f t="shared" si="0"/>
        <v>3035831.14</v>
      </c>
      <c r="E17" s="24">
        <v>2010498.84</v>
      </c>
      <c r="F17" s="24">
        <v>2010498.84</v>
      </c>
      <c r="G17" s="24">
        <f t="shared" si="1"/>
        <v>1025332.3</v>
      </c>
    </row>
    <row r="18" spans="1:7" x14ac:dyDescent="0.2">
      <c r="A18" s="29" t="s">
        <v>140</v>
      </c>
      <c r="B18" s="24">
        <v>3554741.49</v>
      </c>
      <c r="C18" s="24">
        <v>140080</v>
      </c>
      <c r="D18" s="24">
        <f t="shared" si="0"/>
        <v>3694821.49</v>
      </c>
      <c r="E18" s="24">
        <v>2503711.89</v>
      </c>
      <c r="F18" s="24">
        <v>2503711.89</v>
      </c>
      <c r="G18" s="24">
        <f t="shared" si="1"/>
        <v>1191109.6000000001</v>
      </c>
    </row>
    <row r="19" spans="1:7" x14ac:dyDescent="0.2">
      <c r="A19" s="29" t="s">
        <v>141</v>
      </c>
      <c r="B19" s="24">
        <v>35182786.850000001</v>
      </c>
      <c r="C19" s="24">
        <v>-25458213.91</v>
      </c>
      <c r="D19" s="24">
        <f t="shared" si="0"/>
        <v>9724572.9400000013</v>
      </c>
      <c r="E19" s="24">
        <v>5072039.67</v>
      </c>
      <c r="F19" s="24">
        <v>5072039.67</v>
      </c>
      <c r="G19" s="24">
        <f t="shared" si="1"/>
        <v>4652533.2700000014</v>
      </c>
    </row>
    <row r="20" spans="1:7" x14ac:dyDescent="0.2">
      <c r="A20" s="29" t="s">
        <v>142</v>
      </c>
      <c r="B20" s="24">
        <v>891751.59</v>
      </c>
      <c r="C20" s="24">
        <v>217880.83</v>
      </c>
      <c r="D20" s="24">
        <f t="shared" si="0"/>
        <v>1109632.42</v>
      </c>
      <c r="E20" s="24">
        <v>645090.35</v>
      </c>
      <c r="F20" s="24">
        <v>645090.35</v>
      </c>
      <c r="G20" s="24">
        <f t="shared" si="1"/>
        <v>464542.06999999995</v>
      </c>
    </row>
    <row r="21" spans="1:7" x14ac:dyDescent="0.2">
      <c r="A21" s="29" t="s">
        <v>143</v>
      </c>
      <c r="B21" s="24">
        <v>7720216.71</v>
      </c>
      <c r="C21" s="24">
        <v>688605.7</v>
      </c>
      <c r="D21" s="24">
        <f t="shared" si="0"/>
        <v>8408822.4100000001</v>
      </c>
      <c r="E21" s="24">
        <v>4412733.5199999996</v>
      </c>
      <c r="F21" s="24">
        <v>4412733.5199999996</v>
      </c>
      <c r="G21" s="24">
        <f t="shared" si="1"/>
        <v>3996088.8900000006</v>
      </c>
    </row>
    <row r="22" spans="1:7" x14ac:dyDescent="0.2">
      <c r="A22" s="29" t="s">
        <v>144</v>
      </c>
      <c r="B22" s="24">
        <v>2168800.5299999998</v>
      </c>
      <c r="C22" s="24">
        <v>9000</v>
      </c>
      <c r="D22" s="24">
        <f t="shared" si="0"/>
        <v>2177800.5299999998</v>
      </c>
      <c r="E22" s="24">
        <v>1474871.2</v>
      </c>
      <c r="F22" s="24">
        <v>1474871.2</v>
      </c>
      <c r="G22" s="24">
        <f t="shared" si="1"/>
        <v>702929.32999999984</v>
      </c>
    </row>
    <row r="23" spans="1:7" x14ac:dyDescent="0.2">
      <c r="A23" s="29" t="s">
        <v>145</v>
      </c>
      <c r="B23" s="24">
        <v>71558026.719999999</v>
      </c>
      <c r="C23" s="24">
        <v>5866569.4199999999</v>
      </c>
      <c r="D23" s="24">
        <f t="shared" si="0"/>
        <v>77424596.140000001</v>
      </c>
      <c r="E23" s="24">
        <v>53800835.020000003</v>
      </c>
      <c r="F23" s="24">
        <v>53799731.020000003</v>
      </c>
      <c r="G23" s="24">
        <f t="shared" si="1"/>
        <v>23623761.119999997</v>
      </c>
    </row>
    <row r="24" spans="1:7" x14ac:dyDescent="0.2">
      <c r="A24" s="29" t="s">
        <v>146</v>
      </c>
      <c r="B24" s="24">
        <v>12710658.039999999</v>
      </c>
      <c r="C24" s="24">
        <v>558805.85</v>
      </c>
      <c r="D24" s="24">
        <f t="shared" si="0"/>
        <v>13269463.889999999</v>
      </c>
      <c r="E24" s="24">
        <v>8829354.9499999993</v>
      </c>
      <c r="F24" s="24">
        <v>8829354.9499999993</v>
      </c>
      <c r="G24" s="24">
        <f t="shared" si="1"/>
        <v>4440108.9399999995</v>
      </c>
    </row>
    <row r="25" spans="1:7" x14ac:dyDescent="0.2">
      <c r="A25" s="29" t="s">
        <v>147</v>
      </c>
      <c r="B25" s="24">
        <v>8618597.0600000005</v>
      </c>
      <c r="C25" s="24">
        <v>64971585.530000001</v>
      </c>
      <c r="D25" s="24">
        <f t="shared" si="0"/>
        <v>73590182.590000004</v>
      </c>
      <c r="E25" s="24">
        <v>50494962.909999996</v>
      </c>
      <c r="F25" s="24">
        <v>50472824.909999996</v>
      </c>
      <c r="G25" s="24">
        <f t="shared" si="1"/>
        <v>23095219.680000007</v>
      </c>
    </row>
    <row r="26" spans="1:7" x14ac:dyDescent="0.2">
      <c r="A26" s="29" t="s">
        <v>148</v>
      </c>
      <c r="B26" s="24">
        <v>6507945.3899999997</v>
      </c>
      <c r="C26" s="24">
        <v>70346.850000000006</v>
      </c>
      <c r="D26" s="24">
        <f t="shared" si="0"/>
        <v>6578292.2399999993</v>
      </c>
      <c r="E26" s="24">
        <v>4545215.49</v>
      </c>
      <c r="F26" s="24">
        <v>4545215.49</v>
      </c>
      <c r="G26" s="24">
        <f t="shared" si="1"/>
        <v>2033076.7499999991</v>
      </c>
    </row>
    <row r="27" spans="1:7" x14ac:dyDescent="0.2">
      <c r="A27" s="29" t="s">
        <v>149</v>
      </c>
      <c r="B27" s="24">
        <v>16471994.609999999</v>
      </c>
      <c r="C27" s="24">
        <v>3991132.35</v>
      </c>
      <c r="D27" s="24">
        <f t="shared" si="0"/>
        <v>20463126.960000001</v>
      </c>
      <c r="E27" s="24">
        <v>15096441.119999999</v>
      </c>
      <c r="F27" s="24">
        <v>15096441.119999999</v>
      </c>
      <c r="G27" s="24">
        <f t="shared" si="1"/>
        <v>5366685.8400000017</v>
      </c>
    </row>
    <row r="28" spans="1:7" x14ac:dyDescent="0.2">
      <c r="A28" s="29" t="s">
        <v>150</v>
      </c>
      <c r="B28" s="24">
        <v>4334423.03</v>
      </c>
      <c r="C28" s="24">
        <v>238699.92</v>
      </c>
      <c r="D28" s="24">
        <f t="shared" si="0"/>
        <v>4573122.95</v>
      </c>
      <c r="E28" s="24">
        <v>3271158.93</v>
      </c>
      <c r="F28" s="24">
        <v>3271158.93</v>
      </c>
      <c r="G28" s="24">
        <f t="shared" si="1"/>
        <v>1301964.02</v>
      </c>
    </row>
    <row r="29" spans="1:7" x14ac:dyDescent="0.2">
      <c r="A29" s="29" t="s">
        <v>151</v>
      </c>
      <c r="B29" s="24">
        <v>2689623.53</v>
      </c>
      <c r="C29" s="24">
        <v>33700</v>
      </c>
      <c r="D29" s="24">
        <f t="shared" si="0"/>
        <v>2723323.53</v>
      </c>
      <c r="E29" s="24">
        <v>1834635.63</v>
      </c>
      <c r="F29" s="24">
        <v>1834635.63</v>
      </c>
      <c r="G29" s="24">
        <f t="shared" si="1"/>
        <v>888687.89999999991</v>
      </c>
    </row>
    <row r="30" spans="1:7" x14ac:dyDescent="0.2">
      <c r="A30" s="29" t="s">
        <v>152</v>
      </c>
      <c r="B30" s="24">
        <v>1468790.53</v>
      </c>
      <c r="C30" s="24">
        <v>0</v>
      </c>
      <c r="D30" s="24">
        <f t="shared" si="0"/>
        <v>1468790.53</v>
      </c>
      <c r="E30" s="24">
        <v>912731</v>
      </c>
      <c r="F30" s="24">
        <v>912731</v>
      </c>
      <c r="G30" s="24">
        <f t="shared" si="1"/>
        <v>556059.53</v>
      </c>
    </row>
    <row r="31" spans="1:7" x14ac:dyDescent="0.2">
      <c r="A31" s="29" t="s">
        <v>153</v>
      </c>
      <c r="B31" s="24">
        <v>12346754.609999999</v>
      </c>
      <c r="C31" s="24">
        <v>1496221.17</v>
      </c>
      <c r="D31" s="24">
        <f t="shared" si="0"/>
        <v>13842975.779999999</v>
      </c>
      <c r="E31" s="24">
        <v>11889598.960000001</v>
      </c>
      <c r="F31" s="24">
        <v>11889598.960000001</v>
      </c>
      <c r="G31" s="24">
        <f t="shared" si="1"/>
        <v>1953376.8199999984</v>
      </c>
    </row>
    <row r="32" spans="1:7" x14ac:dyDescent="0.2">
      <c r="A32" s="29" t="s">
        <v>154</v>
      </c>
      <c r="B32" s="24">
        <v>4907325.7</v>
      </c>
      <c r="C32" s="24">
        <v>807536.37</v>
      </c>
      <c r="D32" s="24">
        <f t="shared" si="0"/>
        <v>5714862.0700000003</v>
      </c>
      <c r="E32" s="24">
        <v>4200977.87</v>
      </c>
      <c r="F32" s="24">
        <v>4200977.87</v>
      </c>
      <c r="G32" s="24">
        <f t="shared" si="1"/>
        <v>1513884.2000000002</v>
      </c>
    </row>
    <row r="33" spans="1:7" x14ac:dyDescent="0.2">
      <c r="A33" s="29" t="s">
        <v>155</v>
      </c>
      <c r="B33" s="24">
        <v>3660557.79</v>
      </c>
      <c r="C33" s="24">
        <v>82808.94</v>
      </c>
      <c r="D33" s="24">
        <f t="shared" si="0"/>
        <v>3743366.73</v>
      </c>
      <c r="E33" s="24">
        <v>2644097.5499999998</v>
      </c>
      <c r="F33" s="24">
        <v>2644097.5499999998</v>
      </c>
      <c r="G33" s="24">
        <f t="shared" si="1"/>
        <v>1099269.1800000002</v>
      </c>
    </row>
    <row r="34" spans="1:7" x14ac:dyDescent="0.2">
      <c r="A34" s="29" t="s">
        <v>156</v>
      </c>
      <c r="B34" s="24">
        <v>2210084.94</v>
      </c>
      <c r="C34" s="24">
        <v>-44189.33</v>
      </c>
      <c r="D34" s="24">
        <f t="shared" si="0"/>
        <v>2165895.61</v>
      </c>
      <c r="E34" s="24">
        <v>1499329.97</v>
      </c>
      <c r="F34" s="24">
        <v>1499329.97</v>
      </c>
      <c r="G34" s="24">
        <f t="shared" si="1"/>
        <v>666565.6399999999</v>
      </c>
    </row>
    <row r="35" spans="1:7" x14ac:dyDescent="0.2">
      <c r="A35" s="29" t="s">
        <v>157</v>
      </c>
      <c r="B35" s="24">
        <v>1632873.53</v>
      </c>
      <c r="C35" s="24">
        <v>2988276</v>
      </c>
      <c r="D35" s="24">
        <f t="shared" si="0"/>
        <v>4621149.53</v>
      </c>
      <c r="E35" s="24">
        <v>940080.63</v>
      </c>
      <c r="F35" s="24">
        <v>940080.63</v>
      </c>
      <c r="G35" s="24">
        <f t="shared" si="1"/>
        <v>3681068.9000000004</v>
      </c>
    </row>
    <row r="36" spans="1:7" x14ac:dyDescent="0.2">
      <c r="A36" s="29" t="s">
        <v>158</v>
      </c>
      <c r="B36" s="24">
        <v>2096204.18</v>
      </c>
      <c r="C36" s="24">
        <v>1458497.65</v>
      </c>
      <c r="D36" s="24">
        <f t="shared" si="0"/>
        <v>3554701.83</v>
      </c>
      <c r="E36" s="24">
        <v>2402677.5699999998</v>
      </c>
      <c r="F36" s="24">
        <v>2402677.5699999998</v>
      </c>
      <c r="G36" s="24">
        <f t="shared" si="1"/>
        <v>1152024.2600000002</v>
      </c>
    </row>
    <row r="37" spans="1:7" x14ac:dyDescent="0.2">
      <c r="A37" s="29" t="s">
        <v>159</v>
      </c>
      <c r="B37" s="24">
        <v>6059445.5700000003</v>
      </c>
      <c r="C37" s="24">
        <v>306858.40000000002</v>
      </c>
      <c r="D37" s="24">
        <f t="shared" si="0"/>
        <v>6366303.9700000007</v>
      </c>
      <c r="E37" s="24">
        <v>4619462.74</v>
      </c>
      <c r="F37" s="24">
        <v>4619462.74</v>
      </c>
      <c r="G37" s="24">
        <f t="shared" si="1"/>
        <v>1746841.2300000004</v>
      </c>
    </row>
    <row r="38" spans="1:7" x14ac:dyDescent="0.2">
      <c r="A38" s="29" t="s">
        <v>160</v>
      </c>
      <c r="B38" s="24">
        <v>4689915.68</v>
      </c>
      <c r="C38" s="24">
        <v>960603</v>
      </c>
      <c r="D38" s="24">
        <f t="shared" si="0"/>
        <v>5650518.6799999997</v>
      </c>
      <c r="E38" s="24">
        <v>3403282.3</v>
      </c>
      <c r="F38" s="24">
        <v>3404282.3</v>
      </c>
      <c r="G38" s="24">
        <f t="shared" si="1"/>
        <v>2247236.38</v>
      </c>
    </row>
    <row r="39" spans="1:7" x14ac:dyDescent="0.2">
      <c r="A39" s="29" t="s">
        <v>161</v>
      </c>
      <c r="B39" s="24">
        <v>505224.63</v>
      </c>
      <c r="C39" s="24">
        <v>-423.31</v>
      </c>
      <c r="D39" s="24">
        <f t="shared" si="0"/>
        <v>504801.32</v>
      </c>
      <c r="E39" s="24">
        <v>320928.84999999998</v>
      </c>
      <c r="F39" s="24">
        <v>320928.84999999998</v>
      </c>
      <c r="G39" s="24">
        <f t="shared" si="1"/>
        <v>183872.47000000003</v>
      </c>
    </row>
    <row r="40" spans="1:7" x14ac:dyDescent="0.2">
      <c r="A40" s="29" t="s">
        <v>162</v>
      </c>
      <c r="B40" s="24">
        <v>1977710.62</v>
      </c>
      <c r="C40" s="24">
        <v>26449.49</v>
      </c>
      <c r="D40" s="24">
        <f t="shared" si="0"/>
        <v>2004160.11</v>
      </c>
      <c r="E40" s="24">
        <v>1328758.44</v>
      </c>
      <c r="F40" s="24">
        <v>1328758.44</v>
      </c>
      <c r="G40" s="24">
        <f t="shared" si="1"/>
        <v>675401.67000000016</v>
      </c>
    </row>
    <row r="41" spans="1:7" x14ac:dyDescent="0.2">
      <c r="A41" s="29" t="s">
        <v>163</v>
      </c>
      <c r="B41" s="24">
        <v>2995168.23</v>
      </c>
      <c r="C41" s="24">
        <v>823420.69</v>
      </c>
      <c r="D41" s="24">
        <f t="shared" si="0"/>
        <v>3818588.92</v>
      </c>
      <c r="E41" s="24">
        <v>1688701.09</v>
      </c>
      <c r="F41" s="24">
        <v>1688701.09</v>
      </c>
      <c r="G41" s="24">
        <f t="shared" si="1"/>
        <v>2129887.83</v>
      </c>
    </row>
    <row r="42" spans="1:7" x14ac:dyDescent="0.2">
      <c r="A42" s="29" t="s">
        <v>164</v>
      </c>
      <c r="B42" s="24">
        <v>465973.18</v>
      </c>
      <c r="C42" s="24">
        <v>0</v>
      </c>
      <c r="D42" s="24">
        <f t="shared" si="0"/>
        <v>465973.18</v>
      </c>
      <c r="E42" s="24">
        <v>301268.18</v>
      </c>
      <c r="F42" s="24">
        <v>301268.18</v>
      </c>
      <c r="G42" s="24">
        <f t="shared" si="1"/>
        <v>164705</v>
      </c>
    </row>
    <row r="43" spans="1:7" x14ac:dyDescent="0.2">
      <c r="A43" s="29" t="s">
        <v>165</v>
      </c>
      <c r="B43" s="24">
        <v>742283.06</v>
      </c>
      <c r="C43" s="24">
        <v>46221</v>
      </c>
      <c r="D43" s="24">
        <f t="shared" si="0"/>
        <v>788504.06</v>
      </c>
      <c r="E43" s="24">
        <v>543374.29</v>
      </c>
      <c r="F43" s="24">
        <v>543374.29</v>
      </c>
      <c r="G43" s="24">
        <f t="shared" si="1"/>
        <v>245129.77000000002</v>
      </c>
    </row>
    <row r="44" spans="1:7" x14ac:dyDescent="0.2">
      <c r="A44" s="29" t="s">
        <v>166</v>
      </c>
      <c r="B44" s="24">
        <v>3822937.08</v>
      </c>
      <c r="C44" s="24">
        <v>960415.73</v>
      </c>
      <c r="D44" s="24">
        <f t="shared" si="0"/>
        <v>4783352.8100000005</v>
      </c>
      <c r="E44" s="24">
        <v>3180437</v>
      </c>
      <c r="F44" s="24">
        <v>3178655</v>
      </c>
      <c r="G44" s="24">
        <f t="shared" si="1"/>
        <v>1602915.8100000005</v>
      </c>
    </row>
    <row r="45" spans="1:7" x14ac:dyDescent="0.2">
      <c r="A45" s="29" t="s">
        <v>167</v>
      </c>
      <c r="B45" s="24">
        <v>506073.18</v>
      </c>
      <c r="C45" s="24">
        <v>182940</v>
      </c>
      <c r="D45" s="24">
        <f t="shared" si="0"/>
        <v>689013.17999999993</v>
      </c>
      <c r="E45" s="24">
        <v>523461.25</v>
      </c>
      <c r="F45" s="24">
        <v>523461.25</v>
      </c>
      <c r="G45" s="24">
        <f t="shared" si="1"/>
        <v>165551.92999999993</v>
      </c>
    </row>
    <row r="46" spans="1:7" x14ac:dyDescent="0.2">
      <c r="A46" s="17"/>
      <c r="B46" s="4"/>
      <c r="C46" s="4"/>
      <c r="D46" s="4"/>
      <c r="E46" s="4"/>
      <c r="F46" s="4"/>
      <c r="G46" s="4"/>
    </row>
    <row r="47" spans="1:7" x14ac:dyDescent="0.2">
      <c r="A47" s="30" t="s">
        <v>8</v>
      </c>
      <c r="B47" s="8">
        <f t="shared" ref="B47:G47" si="2">SUM(B5:B46)</f>
        <v>297227309.19999993</v>
      </c>
      <c r="C47" s="8">
        <f t="shared" si="2"/>
        <v>71603498.900000006</v>
      </c>
      <c r="D47" s="8">
        <f t="shared" si="2"/>
        <v>368830808.09999996</v>
      </c>
      <c r="E47" s="8">
        <f t="shared" si="2"/>
        <v>255784427.19000003</v>
      </c>
      <c r="F47" s="8">
        <f t="shared" si="2"/>
        <v>255760403.19000003</v>
      </c>
      <c r="G47" s="8">
        <f t="shared" si="2"/>
        <v>113046380.91000003</v>
      </c>
    </row>
    <row r="49" spans="1:7" hidden="1" x14ac:dyDescent="0.2"/>
    <row r="50" spans="1:7" ht="58.5" customHeight="1" x14ac:dyDescent="0.2">
      <c r="A50" s="52" t="s">
        <v>178</v>
      </c>
      <c r="B50" s="53"/>
      <c r="C50" s="53"/>
      <c r="D50" s="53"/>
      <c r="E50" s="53"/>
      <c r="F50" s="53"/>
      <c r="G50" s="54"/>
    </row>
    <row r="51" spans="1:7" x14ac:dyDescent="0.2">
      <c r="A51" s="26"/>
      <c r="B51" s="14" t="s">
        <v>0</v>
      </c>
      <c r="C51" s="15"/>
      <c r="D51" s="15"/>
      <c r="E51" s="15"/>
      <c r="F51" s="16"/>
      <c r="G51" s="57" t="s">
        <v>1</v>
      </c>
    </row>
    <row r="52" spans="1:7" ht="22.5" x14ac:dyDescent="0.2">
      <c r="A52" s="27" t="s">
        <v>2</v>
      </c>
      <c r="B52" s="3" t="s">
        <v>3</v>
      </c>
      <c r="C52" s="3" t="s">
        <v>4</v>
      </c>
      <c r="D52" s="3" t="s">
        <v>5</v>
      </c>
      <c r="E52" s="3" t="s">
        <v>6</v>
      </c>
      <c r="F52" s="3" t="s">
        <v>7</v>
      </c>
      <c r="G52" s="58"/>
    </row>
    <row r="53" spans="1:7" x14ac:dyDescent="0.2">
      <c r="A53" s="31"/>
      <c r="B53" s="9"/>
      <c r="C53" s="9"/>
      <c r="D53" s="9"/>
      <c r="E53" s="9"/>
      <c r="F53" s="9"/>
      <c r="G53" s="9"/>
    </row>
    <row r="54" spans="1:7" x14ac:dyDescent="0.2">
      <c r="A54" s="17" t="s">
        <v>9</v>
      </c>
      <c r="B54" s="4">
        <v>0</v>
      </c>
      <c r="C54" s="4">
        <v>0</v>
      </c>
      <c r="D54" s="4">
        <f>B54+C54</f>
        <v>0</v>
      </c>
      <c r="E54" s="4">
        <v>0</v>
      </c>
      <c r="F54" s="4">
        <v>0</v>
      </c>
      <c r="G54" s="4">
        <f>D54-E54</f>
        <v>0</v>
      </c>
    </row>
    <row r="55" spans="1:7" x14ac:dyDescent="0.2">
      <c r="A55" s="17" t="s">
        <v>10</v>
      </c>
      <c r="B55" s="4">
        <v>0</v>
      </c>
      <c r="C55" s="4">
        <v>0</v>
      </c>
      <c r="D55" s="4">
        <f t="shared" ref="D55:D57" si="3">B55+C55</f>
        <v>0</v>
      </c>
      <c r="E55" s="4">
        <v>0</v>
      </c>
      <c r="F55" s="4">
        <v>0</v>
      </c>
      <c r="G55" s="4">
        <f t="shared" ref="G55:G57" si="4">D55-E55</f>
        <v>0</v>
      </c>
    </row>
    <row r="56" spans="1:7" x14ac:dyDescent="0.2">
      <c r="A56" s="17" t="s">
        <v>11</v>
      </c>
      <c r="B56" s="4">
        <v>0</v>
      </c>
      <c r="C56" s="4">
        <v>0</v>
      </c>
      <c r="D56" s="4">
        <f t="shared" si="3"/>
        <v>0</v>
      </c>
      <c r="E56" s="4">
        <v>0</v>
      </c>
      <c r="F56" s="4">
        <v>0</v>
      </c>
      <c r="G56" s="4">
        <f t="shared" si="4"/>
        <v>0</v>
      </c>
    </row>
    <row r="57" spans="1:7" x14ac:dyDescent="0.2">
      <c r="A57" s="17" t="s">
        <v>12</v>
      </c>
      <c r="B57" s="4">
        <v>0</v>
      </c>
      <c r="C57" s="4">
        <v>0</v>
      </c>
      <c r="D57" s="4">
        <f t="shared" si="3"/>
        <v>0</v>
      </c>
      <c r="E57" s="4">
        <v>0</v>
      </c>
      <c r="F57" s="4">
        <v>0</v>
      </c>
      <c r="G57" s="4">
        <f t="shared" si="4"/>
        <v>0</v>
      </c>
    </row>
    <row r="58" spans="1:7" x14ac:dyDescent="0.2">
      <c r="A58" s="2"/>
      <c r="B58" s="4"/>
      <c r="C58" s="4"/>
      <c r="D58" s="4"/>
      <c r="E58" s="4"/>
      <c r="F58" s="4"/>
      <c r="G58" s="4"/>
    </row>
    <row r="59" spans="1:7" x14ac:dyDescent="0.2">
      <c r="A59" s="30" t="s">
        <v>8</v>
      </c>
      <c r="B59" s="8">
        <f t="shared" ref="B59:G59" si="5">SUM(B54:B57)</f>
        <v>0</v>
      </c>
      <c r="C59" s="8">
        <f t="shared" si="5"/>
        <v>0</v>
      </c>
      <c r="D59" s="8">
        <f t="shared" si="5"/>
        <v>0</v>
      </c>
      <c r="E59" s="8">
        <f t="shared" si="5"/>
        <v>0</v>
      </c>
      <c r="F59" s="8">
        <f t="shared" si="5"/>
        <v>0</v>
      </c>
      <c r="G59" s="8">
        <f t="shared" si="5"/>
        <v>0</v>
      </c>
    </row>
    <row r="61" spans="1:7" hidden="1" x14ac:dyDescent="0.2"/>
    <row r="62" spans="1:7" ht="60" customHeight="1" x14ac:dyDescent="0.2">
      <c r="A62" s="52" t="s">
        <v>179</v>
      </c>
      <c r="B62" s="53"/>
      <c r="C62" s="53"/>
      <c r="D62" s="53"/>
      <c r="E62" s="53"/>
      <c r="F62" s="53"/>
      <c r="G62" s="54"/>
    </row>
    <row r="63" spans="1:7" x14ac:dyDescent="0.2">
      <c r="A63" s="26"/>
      <c r="B63" s="14" t="s">
        <v>0</v>
      </c>
      <c r="C63" s="15"/>
      <c r="D63" s="15"/>
      <c r="E63" s="15"/>
      <c r="F63" s="16"/>
      <c r="G63" s="57" t="s">
        <v>1</v>
      </c>
    </row>
    <row r="64" spans="1:7" ht="22.5" x14ac:dyDescent="0.2">
      <c r="A64" s="27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7</v>
      </c>
      <c r="G64" s="58"/>
    </row>
    <row r="65" spans="1:7" x14ac:dyDescent="0.2">
      <c r="A65" s="31"/>
      <c r="B65" s="9"/>
      <c r="C65" s="9"/>
      <c r="D65" s="9"/>
      <c r="E65" s="9"/>
      <c r="F65" s="9"/>
      <c r="G65" s="9"/>
    </row>
    <row r="66" spans="1:7" ht="22.5" x14ac:dyDescent="0.2">
      <c r="A66" s="32" t="s">
        <v>13</v>
      </c>
      <c r="B66" s="4">
        <v>0</v>
      </c>
      <c r="C66" s="4">
        <v>0</v>
      </c>
      <c r="D66" s="4">
        <f t="shared" ref="D66:D78" si="6">B66+C66</f>
        <v>0</v>
      </c>
      <c r="E66" s="4">
        <v>0</v>
      </c>
      <c r="F66" s="4">
        <v>0</v>
      </c>
      <c r="G66" s="4">
        <f t="shared" ref="G66:G78" si="7">D66-E66</f>
        <v>0</v>
      </c>
    </row>
    <row r="67" spans="1:7" ht="4.5" customHeight="1" x14ac:dyDescent="0.2">
      <c r="A67" s="32"/>
      <c r="B67" s="4"/>
      <c r="C67" s="4"/>
      <c r="D67" s="4"/>
      <c r="E67" s="4"/>
      <c r="F67" s="4"/>
      <c r="G67" s="4"/>
    </row>
    <row r="68" spans="1:7" x14ac:dyDescent="0.2">
      <c r="A68" s="32" t="s">
        <v>14</v>
      </c>
      <c r="B68" s="4">
        <v>0</v>
      </c>
      <c r="C68" s="4">
        <v>0</v>
      </c>
      <c r="D68" s="4">
        <f t="shared" si="6"/>
        <v>0</v>
      </c>
      <c r="E68" s="4">
        <v>0</v>
      </c>
      <c r="F68" s="4">
        <v>0</v>
      </c>
      <c r="G68" s="4">
        <f t="shared" si="7"/>
        <v>0</v>
      </c>
    </row>
    <row r="69" spans="1:7" ht="5.25" customHeight="1" x14ac:dyDescent="0.2">
      <c r="A69" s="32"/>
      <c r="B69" s="4"/>
      <c r="C69" s="4"/>
      <c r="D69" s="4"/>
      <c r="E69" s="4"/>
      <c r="F69" s="4"/>
      <c r="G69" s="4"/>
    </row>
    <row r="70" spans="1:7" ht="22.5" x14ac:dyDescent="0.2">
      <c r="A70" s="32" t="s">
        <v>15</v>
      </c>
      <c r="B70" s="4">
        <v>0</v>
      </c>
      <c r="C70" s="4">
        <v>0</v>
      </c>
      <c r="D70" s="4">
        <f t="shared" si="6"/>
        <v>0</v>
      </c>
      <c r="E70" s="4">
        <v>0</v>
      </c>
      <c r="F70" s="4">
        <v>0</v>
      </c>
      <c r="G70" s="4">
        <f t="shared" si="7"/>
        <v>0</v>
      </c>
    </row>
    <row r="71" spans="1:7" x14ac:dyDescent="0.2">
      <c r="A71" s="32"/>
      <c r="B71" s="4"/>
      <c r="C71" s="4"/>
      <c r="D71" s="4"/>
      <c r="E71" s="4"/>
      <c r="F71" s="4"/>
      <c r="G71" s="4"/>
    </row>
    <row r="72" spans="1:7" ht="22.5" x14ac:dyDescent="0.2">
      <c r="A72" s="32" t="s">
        <v>16</v>
      </c>
      <c r="B72" s="4">
        <v>0</v>
      </c>
      <c r="C72" s="4">
        <v>0</v>
      </c>
      <c r="D72" s="4">
        <f t="shared" si="6"/>
        <v>0</v>
      </c>
      <c r="E72" s="4">
        <v>0</v>
      </c>
      <c r="F72" s="4">
        <v>0</v>
      </c>
      <c r="G72" s="4">
        <f t="shared" si="7"/>
        <v>0</v>
      </c>
    </row>
    <row r="73" spans="1:7" ht="8.25" customHeight="1" x14ac:dyDescent="0.2">
      <c r="A73" s="32"/>
      <c r="B73" s="4"/>
      <c r="C73" s="4"/>
      <c r="D73" s="4"/>
      <c r="E73" s="4"/>
      <c r="F73" s="4"/>
      <c r="G73" s="4"/>
    </row>
    <row r="74" spans="1:7" ht="22.5" x14ac:dyDescent="0.2">
      <c r="A74" s="32" t="s">
        <v>17</v>
      </c>
      <c r="B74" s="4">
        <v>0</v>
      </c>
      <c r="C74" s="4">
        <v>0</v>
      </c>
      <c r="D74" s="4">
        <f t="shared" si="6"/>
        <v>0</v>
      </c>
      <c r="E74" s="4">
        <v>0</v>
      </c>
      <c r="F74" s="4">
        <v>0</v>
      </c>
      <c r="G74" s="4">
        <f t="shared" si="7"/>
        <v>0</v>
      </c>
    </row>
    <row r="75" spans="1:7" x14ac:dyDescent="0.2">
      <c r="A75" s="32"/>
      <c r="B75" s="4"/>
      <c r="C75" s="4"/>
      <c r="D75" s="4"/>
      <c r="E75" s="4"/>
      <c r="F75" s="4"/>
      <c r="G75" s="4"/>
    </row>
    <row r="76" spans="1:7" ht="22.5" x14ac:dyDescent="0.2">
      <c r="A76" s="33" t="s">
        <v>18</v>
      </c>
      <c r="B76" s="4">
        <v>0</v>
      </c>
      <c r="C76" s="4">
        <v>0</v>
      </c>
      <c r="D76" s="4">
        <f t="shared" si="6"/>
        <v>0</v>
      </c>
      <c r="E76" s="4">
        <v>0</v>
      </c>
      <c r="F76" s="4">
        <v>0</v>
      </c>
      <c r="G76" s="4">
        <f t="shared" si="7"/>
        <v>0</v>
      </c>
    </row>
    <row r="77" spans="1:7" ht="7.5" customHeight="1" x14ac:dyDescent="0.2">
      <c r="A77" s="32"/>
      <c r="B77" s="4"/>
      <c r="C77" s="4"/>
      <c r="D77" s="4"/>
      <c r="E77" s="4"/>
      <c r="F77" s="4"/>
      <c r="G77" s="4"/>
    </row>
    <row r="78" spans="1:7" x14ac:dyDescent="0.2">
      <c r="A78" s="32" t="s">
        <v>19</v>
      </c>
      <c r="B78" s="4">
        <v>0</v>
      </c>
      <c r="C78" s="4">
        <v>0</v>
      </c>
      <c r="D78" s="4">
        <f t="shared" si="6"/>
        <v>0</v>
      </c>
      <c r="E78" s="4">
        <v>0</v>
      </c>
      <c r="F78" s="4">
        <v>0</v>
      </c>
      <c r="G78" s="4">
        <f t="shared" si="7"/>
        <v>0</v>
      </c>
    </row>
    <row r="79" spans="1:7" ht="6" customHeight="1" x14ac:dyDescent="0.2">
      <c r="A79" s="32"/>
      <c r="B79" s="10"/>
      <c r="C79" s="10"/>
      <c r="D79" s="10"/>
      <c r="E79" s="10"/>
      <c r="F79" s="10"/>
      <c r="G79" s="10"/>
    </row>
    <row r="80" spans="1:7" x14ac:dyDescent="0.2">
      <c r="A80" s="32" t="s">
        <v>20</v>
      </c>
      <c r="B80" s="24">
        <v>25262411.940000001</v>
      </c>
      <c r="C80" s="24">
        <v>6740000</v>
      </c>
      <c r="D80" s="24">
        <f t="shared" ref="D80" si="8">B80+C80</f>
        <v>32002411.940000001</v>
      </c>
      <c r="E80" s="24">
        <v>26196808.91</v>
      </c>
      <c r="F80" s="24">
        <v>26196808.91</v>
      </c>
      <c r="G80" s="24">
        <f t="shared" ref="G80" si="9">D80-E80</f>
        <v>5805603.0300000012</v>
      </c>
    </row>
    <row r="81" spans="1:7" x14ac:dyDescent="0.2">
      <c r="A81" s="34"/>
      <c r="B81" s="11"/>
      <c r="C81" s="11"/>
      <c r="D81" s="11"/>
      <c r="E81" s="11"/>
      <c r="F81" s="11"/>
      <c r="G81" s="11"/>
    </row>
    <row r="82" spans="1:7" x14ac:dyDescent="0.2">
      <c r="A82" s="30" t="s">
        <v>8</v>
      </c>
      <c r="B82" s="25">
        <f t="shared" ref="B82:G82" si="10">SUM(B66:B80)</f>
        <v>25262411.940000001</v>
      </c>
      <c r="C82" s="25">
        <f t="shared" si="10"/>
        <v>6740000</v>
      </c>
      <c r="D82" s="25">
        <f t="shared" si="10"/>
        <v>32002411.940000001</v>
      </c>
      <c r="E82" s="25">
        <f t="shared" si="10"/>
        <v>26196808.91</v>
      </c>
      <c r="F82" s="25">
        <f t="shared" si="10"/>
        <v>26196808.91</v>
      </c>
      <c r="G82" s="25">
        <f t="shared" si="10"/>
        <v>5805603.0300000012</v>
      </c>
    </row>
    <row r="86" spans="1:7" ht="17.25" customHeight="1" x14ac:dyDescent="0.2">
      <c r="A86" s="20"/>
      <c r="B86"/>
      <c r="C86"/>
      <c r="D86" s="20"/>
      <c r="E86" s="20"/>
      <c r="F86" s="20"/>
    </row>
    <row r="87" spans="1:7" ht="12" x14ac:dyDescent="0.2">
      <c r="A87" s="22" t="s">
        <v>168</v>
      </c>
      <c r="B87"/>
      <c r="C87"/>
      <c r="D87" s="55" t="s">
        <v>169</v>
      </c>
      <c r="E87" s="55"/>
      <c r="F87" s="55"/>
    </row>
    <row r="88" spans="1:7" ht="57" customHeight="1" x14ac:dyDescent="0.2">
      <c r="A88" s="23" t="s">
        <v>170</v>
      </c>
      <c r="B88"/>
      <c r="C88"/>
      <c r="D88" s="56" t="s">
        <v>171</v>
      </c>
      <c r="E88" s="56"/>
      <c r="F88" s="56"/>
    </row>
    <row r="89" spans="1:7" ht="12" x14ac:dyDescent="0.2">
      <c r="A89" s="22" t="s">
        <v>172</v>
      </c>
      <c r="B89"/>
      <c r="C89"/>
      <c r="D89"/>
      <c r="E89"/>
      <c r="F89"/>
    </row>
    <row r="90" spans="1:7" ht="12" x14ac:dyDescent="0.2">
      <c r="A90" s="22" t="s">
        <v>173</v>
      </c>
      <c r="B90"/>
      <c r="C90"/>
      <c r="D90"/>
      <c r="E90"/>
      <c r="F90"/>
    </row>
  </sheetData>
  <sheetProtection formatCells="0" formatColumns="0" formatRows="0" insertRows="0" deleteRows="0" autoFilter="0"/>
  <mergeCells count="8">
    <mergeCell ref="A1:G1"/>
    <mergeCell ref="A50:G50"/>
    <mergeCell ref="A62:G62"/>
    <mergeCell ref="D87:F87"/>
    <mergeCell ref="D88:F88"/>
    <mergeCell ref="G2:G3"/>
    <mergeCell ref="G51:G52"/>
    <mergeCell ref="G63:G64"/>
  </mergeCells>
  <printOptions horizontalCentered="1"/>
  <pageMargins left="0.31496062992125984" right="0.31496062992125984" top="0.55118110236220474" bottom="0.35433070866141736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showGridLines="0" workbookViewId="0">
      <selection activeCell="D15" sqref="D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4.5" customHeight="1" x14ac:dyDescent="0.2">
      <c r="A1" s="52" t="s">
        <v>176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36"/>
      <c r="B4" s="7"/>
      <c r="C4" s="7"/>
      <c r="D4" s="7"/>
      <c r="E4" s="7"/>
      <c r="F4" s="7"/>
      <c r="G4" s="7"/>
    </row>
    <row r="5" spans="1:7" x14ac:dyDescent="0.2">
      <c r="A5" s="37" t="s">
        <v>21</v>
      </c>
      <c r="B5" s="24">
        <v>259273535.63</v>
      </c>
      <c r="C5" s="24">
        <v>27711968.920000002</v>
      </c>
      <c r="D5" s="24">
        <f>B5+C5</f>
        <v>286985504.55000001</v>
      </c>
      <c r="E5" s="24">
        <v>199195398.86000001</v>
      </c>
      <c r="F5" s="24">
        <v>199171374.86000001</v>
      </c>
      <c r="G5" s="24">
        <f>D5-E5</f>
        <v>87790105.689999998</v>
      </c>
    </row>
    <row r="6" spans="1:7" x14ac:dyDescent="0.2">
      <c r="A6" s="37"/>
      <c r="B6" s="24"/>
      <c r="C6" s="24"/>
      <c r="D6" s="24"/>
      <c r="E6" s="24"/>
      <c r="F6" s="24"/>
      <c r="G6" s="24"/>
    </row>
    <row r="7" spans="1:7" x14ac:dyDescent="0.2">
      <c r="A7" s="37" t="s">
        <v>22</v>
      </c>
      <c r="B7" s="24">
        <v>28430536</v>
      </c>
      <c r="C7" s="24">
        <v>44328536.649999999</v>
      </c>
      <c r="D7" s="24">
        <f>B7+C7</f>
        <v>72759072.650000006</v>
      </c>
      <c r="E7" s="24">
        <v>49988229.329999998</v>
      </c>
      <c r="F7" s="24">
        <v>49988229.329999998</v>
      </c>
      <c r="G7" s="24">
        <f>D7-E7</f>
        <v>22770843.320000008</v>
      </c>
    </row>
    <row r="8" spans="1:7" x14ac:dyDescent="0.2">
      <c r="A8" s="37"/>
      <c r="B8" s="24"/>
      <c r="C8" s="24"/>
      <c r="D8" s="24"/>
      <c r="E8" s="24"/>
      <c r="F8" s="24"/>
      <c r="G8" s="24"/>
    </row>
    <row r="9" spans="1:7" x14ac:dyDescent="0.2">
      <c r="A9" s="37" t="s">
        <v>23</v>
      </c>
      <c r="B9" s="24">
        <v>0</v>
      </c>
      <c r="C9" s="24">
        <v>0</v>
      </c>
      <c r="D9" s="24">
        <f>B9+C9</f>
        <v>0</v>
      </c>
      <c r="E9" s="24">
        <v>0</v>
      </c>
      <c r="F9" s="24">
        <v>0</v>
      </c>
      <c r="G9" s="24">
        <f>D9-E9</f>
        <v>0</v>
      </c>
    </row>
    <row r="10" spans="1:7" x14ac:dyDescent="0.2">
      <c r="A10" s="37"/>
      <c r="B10" s="24"/>
      <c r="C10" s="24"/>
      <c r="D10" s="24"/>
      <c r="E10" s="24"/>
      <c r="F10" s="24"/>
      <c r="G10" s="24"/>
    </row>
    <row r="11" spans="1:7" x14ac:dyDescent="0.2">
      <c r="A11" s="37" t="s">
        <v>24</v>
      </c>
      <c r="B11" s="24">
        <v>9523237.5700000003</v>
      </c>
      <c r="C11" s="24">
        <v>-437006.67</v>
      </c>
      <c r="D11" s="24">
        <f>B11+C11</f>
        <v>9086230.9000000004</v>
      </c>
      <c r="E11" s="24">
        <v>6600799</v>
      </c>
      <c r="F11" s="24">
        <v>6600799</v>
      </c>
      <c r="G11" s="24">
        <f>D11-E11</f>
        <v>2485431.9000000004</v>
      </c>
    </row>
    <row r="12" spans="1:7" x14ac:dyDescent="0.2">
      <c r="A12" s="37"/>
      <c r="B12" s="4"/>
      <c r="C12" s="4"/>
      <c r="D12" s="4"/>
      <c r="E12" s="4"/>
      <c r="F12" s="4"/>
      <c r="G12" s="4"/>
    </row>
    <row r="13" spans="1:7" x14ac:dyDescent="0.2">
      <c r="A13" s="37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38"/>
      <c r="B14" s="5"/>
      <c r="C14" s="5"/>
      <c r="D14" s="5"/>
      <c r="E14" s="5"/>
      <c r="F14" s="5"/>
      <c r="G14" s="5"/>
    </row>
    <row r="15" spans="1:7" x14ac:dyDescent="0.2">
      <c r="A15" s="39" t="s">
        <v>8</v>
      </c>
      <c r="B15" s="6">
        <f t="shared" ref="B15:G15" si="0">SUM(B5+B7+B9+B11+B13)</f>
        <v>297227309.19999999</v>
      </c>
      <c r="C15" s="6">
        <f t="shared" si="0"/>
        <v>71603498.899999991</v>
      </c>
      <c r="D15" s="6">
        <f t="shared" si="0"/>
        <v>368830808.10000002</v>
      </c>
      <c r="E15" s="6">
        <f t="shared" si="0"/>
        <v>255784427.19</v>
      </c>
      <c r="F15" s="6">
        <f t="shared" si="0"/>
        <v>255760403.19</v>
      </c>
      <c r="G15" s="6">
        <f t="shared" si="0"/>
        <v>113046380.91000001</v>
      </c>
    </row>
    <row r="20" spans="1:6" x14ac:dyDescent="0.2">
      <c r="A20" s="20"/>
      <c r="B20"/>
      <c r="C20"/>
      <c r="D20" s="20"/>
      <c r="E20" s="20"/>
      <c r="F20" s="20"/>
    </row>
    <row r="21" spans="1:6" ht="12" x14ac:dyDescent="0.2">
      <c r="A21" s="22" t="s">
        <v>168</v>
      </c>
      <c r="B21"/>
      <c r="C21"/>
      <c r="D21" s="55" t="s">
        <v>169</v>
      </c>
      <c r="E21" s="55"/>
      <c r="F21" s="55"/>
    </row>
    <row r="22" spans="1:6" ht="65.25" customHeight="1" x14ac:dyDescent="0.2">
      <c r="A22" s="23" t="s">
        <v>170</v>
      </c>
      <c r="B22"/>
      <c r="C22"/>
      <c r="D22" s="56" t="s">
        <v>171</v>
      </c>
      <c r="E22" s="56"/>
      <c r="F22" s="56"/>
    </row>
    <row r="23" spans="1:6" ht="12" x14ac:dyDescent="0.2">
      <c r="A23" s="22" t="s">
        <v>172</v>
      </c>
      <c r="B23"/>
      <c r="C23"/>
      <c r="D23"/>
      <c r="E23"/>
      <c r="F23"/>
    </row>
    <row r="24" spans="1:6" ht="12" x14ac:dyDescent="0.2">
      <c r="A24" s="22" t="s">
        <v>173</v>
      </c>
      <c r="B24"/>
      <c r="C24"/>
      <c r="D24"/>
      <c r="E24"/>
      <c r="F24"/>
    </row>
  </sheetData>
  <sheetProtection formatCells="0" formatColumns="0" formatRows="0" autoFilter="0"/>
  <mergeCells count="4">
    <mergeCell ref="G2:G3"/>
    <mergeCell ref="A1:G1"/>
    <mergeCell ref="D21:F21"/>
    <mergeCell ref="D22:F2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opLeftCell="A34" workbookViewId="0">
      <selection activeCell="F78" sqref="F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2" t="s">
        <v>175</v>
      </c>
      <c r="B1" s="53"/>
      <c r="C1" s="53"/>
      <c r="D1" s="53"/>
      <c r="E1" s="53"/>
      <c r="F1" s="53"/>
      <c r="G1" s="54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18" t="s">
        <v>26</v>
      </c>
      <c r="B4" s="44">
        <f>SUM(B5:B11)</f>
        <v>162579430.82999998</v>
      </c>
      <c r="C4" s="44">
        <f>SUM(C5:C11)</f>
        <v>4774076.9800000004</v>
      </c>
      <c r="D4" s="44">
        <f>B4+C4</f>
        <v>167353507.80999997</v>
      </c>
      <c r="E4" s="44">
        <f>SUM(E5:E11)</f>
        <v>110763289.88</v>
      </c>
      <c r="F4" s="44">
        <f>SUM(F5:F11)</f>
        <v>110763289.88</v>
      </c>
      <c r="G4" s="44">
        <f>D4-E4</f>
        <v>56590217.929999977</v>
      </c>
    </row>
    <row r="5" spans="1:7" x14ac:dyDescent="0.2">
      <c r="A5" s="47" t="s">
        <v>27</v>
      </c>
      <c r="B5" s="24">
        <v>91623397.939999998</v>
      </c>
      <c r="C5" s="24">
        <v>459919.4</v>
      </c>
      <c r="D5" s="24">
        <f t="shared" ref="D5:D68" si="0">B5+C5</f>
        <v>92083317.340000004</v>
      </c>
      <c r="E5" s="24">
        <v>67189862</v>
      </c>
      <c r="F5" s="24">
        <v>67189862</v>
      </c>
      <c r="G5" s="24">
        <f t="shared" ref="G5:G68" si="1">D5-E5</f>
        <v>24893455.340000004</v>
      </c>
    </row>
    <row r="6" spans="1:7" x14ac:dyDescent="0.2">
      <c r="A6" s="47" t="s">
        <v>28</v>
      </c>
      <c r="B6" s="24">
        <v>444000</v>
      </c>
      <c r="C6" s="24">
        <v>266400</v>
      </c>
      <c r="D6" s="24">
        <f t="shared" si="0"/>
        <v>710400</v>
      </c>
      <c r="E6" s="24">
        <v>448650</v>
      </c>
      <c r="F6" s="24">
        <v>448650</v>
      </c>
      <c r="G6" s="24">
        <f t="shared" si="1"/>
        <v>261750</v>
      </c>
    </row>
    <row r="7" spans="1:7" x14ac:dyDescent="0.2">
      <c r="A7" s="47" t="s">
        <v>29</v>
      </c>
      <c r="B7" s="24">
        <v>21776147.82</v>
      </c>
      <c r="C7" s="24">
        <v>353301.16</v>
      </c>
      <c r="D7" s="24">
        <f t="shared" si="0"/>
        <v>22129448.98</v>
      </c>
      <c r="E7" s="24">
        <v>4565789.42</v>
      </c>
      <c r="F7" s="24">
        <v>4565789.42</v>
      </c>
      <c r="G7" s="24">
        <f t="shared" si="1"/>
        <v>17563659.560000002</v>
      </c>
    </row>
    <row r="8" spans="1:7" x14ac:dyDescent="0.2">
      <c r="A8" s="47" t="s">
        <v>30</v>
      </c>
      <c r="B8" s="24">
        <v>607500</v>
      </c>
      <c r="C8" s="24">
        <v>-45418.55</v>
      </c>
      <c r="D8" s="24">
        <f t="shared" si="0"/>
        <v>562081.44999999995</v>
      </c>
      <c r="E8" s="24">
        <v>425403.81</v>
      </c>
      <c r="F8" s="24">
        <v>425403.81</v>
      </c>
      <c r="G8" s="24">
        <f t="shared" si="1"/>
        <v>136677.63999999996</v>
      </c>
    </row>
    <row r="9" spans="1:7" x14ac:dyDescent="0.2">
      <c r="A9" s="47" t="s">
        <v>31</v>
      </c>
      <c r="B9" s="24">
        <v>48128385.07</v>
      </c>
      <c r="C9" s="24">
        <v>3739874.97</v>
      </c>
      <c r="D9" s="24">
        <f t="shared" si="0"/>
        <v>51868260.039999999</v>
      </c>
      <c r="E9" s="24">
        <v>38133584.649999999</v>
      </c>
      <c r="F9" s="24">
        <v>38133584.649999999</v>
      </c>
      <c r="G9" s="24">
        <f t="shared" si="1"/>
        <v>13734675.390000001</v>
      </c>
    </row>
    <row r="10" spans="1:7" x14ac:dyDescent="0.2">
      <c r="A10" s="47" t="s">
        <v>32</v>
      </c>
      <c r="B10" s="24">
        <v>0</v>
      </c>
      <c r="C10" s="24">
        <v>0</v>
      </c>
      <c r="D10" s="24">
        <f t="shared" si="0"/>
        <v>0</v>
      </c>
      <c r="E10" s="24">
        <v>0</v>
      </c>
      <c r="F10" s="24">
        <v>0</v>
      </c>
      <c r="G10" s="24">
        <f t="shared" si="1"/>
        <v>0</v>
      </c>
    </row>
    <row r="11" spans="1:7" x14ac:dyDescent="0.2">
      <c r="A11" s="47" t="s">
        <v>33</v>
      </c>
      <c r="B11" s="24">
        <v>0</v>
      </c>
      <c r="C11" s="24">
        <v>0</v>
      </c>
      <c r="D11" s="24">
        <f t="shared" si="0"/>
        <v>0</v>
      </c>
      <c r="E11" s="24">
        <v>0</v>
      </c>
      <c r="F11" s="24">
        <v>0</v>
      </c>
      <c r="G11" s="24">
        <f t="shared" si="1"/>
        <v>0</v>
      </c>
    </row>
    <row r="12" spans="1:7" x14ac:dyDescent="0.2">
      <c r="A12" s="18" t="s">
        <v>34</v>
      </c>
      <c r="B12" s="43">
        <f>SUM(B13:B21)</f>
        <v>21707940</v>
      </c>
      <c r="C12" s="43">
        <f>SUM(C13:C21)</f>
        <v>4862550.6100000003</v>
      </c>
      <c r="D12" s="43">
        <f t="shared" si="0"/>
        <v>26570490.609999999</v>
      </c>
      <c r="E12" s="43">
        <f>SUM(E13:E21)</f>
        <v>20667495.220000003</v>
      </c>
      <c r="F12" s="43">
        <f>SUM(F13:F21)</f>
        <v>20642471.220000003</v>
      </c>
      <c r="G12" s="43">
        <f t="shared" si="1"/>
        <v>5902995.3899999969</v>
      </c>
    </row>
    <row r="13" spans="1:7" x14ac:dyDescent="0.2">
      <c r="A13" s="47" t="s">
        <v>35</v>
      </c>
      <c r="B13" s="24">
        <v>1430730</v>
      </c>
      <c r="C13" s="24">
        <v>135252.79999999999</v>
      </c>
      <c r="D13" s="24">
        <f t="shared" si="0"/>
        <v>1565982.8</v>
      </c>
      <c r="E13" s="24">
        <v>1014474.14</v>
      </c>
      <c r="F13" s="24">
        <v>1012172.14</v>
      </c>
      <c r="G13" s="24">
        <f t="shared" si="1"/>
        <v>551508.66</v>
      </c>
    </row>
    <row r="14" spans="1:7" x14ac:dyDescent="0.2">
      <c r="A14" s="47" t="s">
        <v>36</v>
      </c>
      <c r="B14" s="24">
        <v>1735700</v>
      </c>
      <c r="C14" s="24">
        <v>237470</v>
      </c>
      <c r="D14" s="24">
        <f t="shared" si="0"/>
        <v>1973170</v>
      </c>
      <c r="E14" s="24">
        <v>1658481.85</v>
      </c>
      <c r="F14" s="24">
        <v>1657377.85</v>
      </c>
      <c r="G14" s="24">
        <f t="shared" si="1"/>
        <v>314688.14999999991</v>
      </c>
    </row>
    <row r="15" spans="1:7" x14ac:dyDescent="0.2">
      <c r="A15" s="47" t="s">
        <v>37</v>
      </c>
      <c r="B15" s="24">
        <v>5000</v>
      </c>
      <c r="C15" s="24">
        <v>-5000</v>
      </c>
      <c r="D15" s="24">
        <f t="shared" si="0"/>
        <v>0</v>
      </c>
      <c r="E15" s="24">
        <v>0</v>
      </c>
      <c r="F15" s="24">
        <v>0</v>
      </c>
      <c r="G15" s="24">
        <f t="shared" si="1"/>
        <v>0</v>
      </c>
    </row>
    <row r="16" spans="1:7" x14ac:dyDescent="0.2">
      <c r="A16" s="47" t="s">
        <v>38</v>
      </c>
      <c r="B16" s="24">
        <v>1753100</v>
      </c>
      <c r="C16" s="24">
        <v>557190.74</v>
      </c>
      <c r="D16" s="24">
        <f t="shared" si="0"/>
        <v>2310290.7400000002</v>
      </c>
      <c r="E16" s="24">
        <v>1695908.43</v>
      </c>
      <c r="F16" s="24">
        <v>1675581.43</v>
      </c>
      <c r="G16" s="24">
        <f t="shared" si="1"/>
        <v>614382.31000000029</v>
      </c>
    </row>
    <row r="17" spans="1:7" x14ac:dyDescent="0.2">
      <c r="A17" s="47" t="s">
        <v>39</v>
      </c>
      <c r="B17" s="24">
        <v>437400</v>
      </c>
      <c r="C17" s="24">
        <v>168720</v>
      </c>
      <c r="D17" s="24">
        <f t="shared" si="0"/>
        <v>606120</v>
      </c>
      <c r="E17" s="24">
        <v>407284.3</v>
      </c>
      <c r="F17" s="24">
        <v>407284.3</v>
      </c>
      <c r="G17" s="24">
        <f t="shared" si="1"/>
        <v>198835.7</v>
      </c>
    </row>
    <row r="18" spans="1:7" x14ac:dyDescent="0.2">
      <c r="A18" s="47" t="s">
        <v>40</v>
      </c>
      <c r="B18" s="24">
        <v>13644400</v>
      </c>
      <c r="C18" s="24">
        <v>2695768.59</v>
      </c>
      <c r="D18" s="24">
        <f t="shared" si="0"/>
        <v>16340168.59</v>
      </c>
      <c r="E18" s="24">
        <v>13018312.560000001</v>
      </c>
      <c r="F18" s="24">
        <v>13018312.560000001</v>
      </c>
      <c r="G18" s="24">
        <f t="shared" si="1"/>
        <v>3321856.0299999993</v>
      </c>
    </row>
    <row r="19" spans="1:7" x14ac:dyDescent="0.2">
      <c r="A19" s="47" t="s">
        <v>41</v>
      </c>
      <c r="B19" s="24">
        <v>244000</v>
      </c>
      <c r="C19" s="24">
        <v>44277.599999999999</v>
      </c>
      <c r="D19" s="24">
        <f t="shared" si="0"/>
        <v>288277.59999999998</v>
      </c>
      <c r="E19" s="24">
        <v>196826.89</v>
      </c>
      <c r="F19" s="24">
        <v>195971.89</v>
      </c>
      <c r="G19" s="24">
        <f t="shared" si="1"/>
        <v>91450.709999999963</v>
      </c>
    </row>
    <row r="20" spans="1:7" x14ac:dyDescent="0.2">
      <c r="A20" s="47" t="s">
        <v>42</v>
      </c>
      <c r="B20" s="24">
        <v>0</v>
      </c>
      <c r="C20" s="24">
        <v>200000</v>
      </c>
      <c r="D20" s="24">
        <f t="shared" si="0"/>
        <v>200000</v>
      </c>
      <c r="E20" s="24">
        <v>188100</v>
      </c>
      <c r="F20" s="24">
        <v>188100</v>
      </c>
      <c r="G20" s="24">
        <f t="shared" si="1"/>
        <v>11900</v>
      </c>
    </row>
    <row r="21" spans="1:7" x14ac:dyDescent="0.2">
      <c r="A21" s="47" t="s">
        <v>43</v>
      </c>
      <c r="B21" s="24">
        <v>2457610</v>
      </c>
      <c r="C21" s="24">
        <v>828870.88</v>
      </c>
      <c r="D21" s="24">
        <f t="shared" si="0"/>
        <v>3286480.88</v>
      </c>
      <c r="E21" s="24">
        <v>2488107.0499999998</v>
      </c>
      <c r="F21" s="24">
        <v>2487671.0499999998</v>
      </c>
      <c r="G21" s="24">
        <f t="shared" si="1"/>
        <v>798373.83000000007</v>
      </c>
    </row>
    <row r="22" spans="1:7" x14ac:dyDescent="0.2">
      <c r="A22" s="18" t="s">
        <v>44</v>
      </c>
      <c r="B22" s="43">
        <f>SUM(B23:B31)</f>
        <v>31031141.299999997</v>
      </c>
      <c r="C22" s="43">
        <f>SUM(C23:C31)</f>
        <v>8394124.0500000007</v>
      </c>
      <c r="D22" s="43">
        <f t="shared" si="0"/>
        <v>39425265.349999994</v>
      </c>
      <c r="E22" s="43">
        <f>SUM(E23:E31)</f>
        <v>27981153.82</v>
      </c>
      <c r="F22" s="43">
        <f>SUM(F23:F31)</f>
        <v>27981153.82</v>
      </c>
      <c r="G22" s="43">
        <f t="shared" si="1"/>
        <v>11444111.529999994</v>
      </c>
    </row>
    <row r="23" spans="1:7" x14ac:dyDescent="0.2">
      <c r="A23" s="47" t="s">
        <v>45</v>
      </c>
      <c r="B23" s="24">
        <v>4355020.7999999998</v>
      </c>
      <c r="C23" s="24">
        <v>110836.32</v>
      </c>
      <c r="D23" s="24">
        <f t="shared" si="0"/>
        <v>4465857.12</v>
      </c>
      <c r="E23" s="24">
        <v>3187986.75</v>
      </c>
      <c r="F23" s="24">
        <v>3187986.75</v>
      </c>
      <c r="G23" s="24">
        <f t="shared" si="1"/>
        <v>1277870.3700000001</v>
      </c>
    </row>
    <row r="24" spans="1:7" x14ac:dyDescent="0.2">
      <c r="A24" s="47" t="s">
        <v>46</v>
      </c>
      <c r="B24" s="24">
        <v>1730001</v>
      </c>
      <c r="C24" s="24">
        <v>1719699.94</v>
      </c>
      <c r="D24" s="24">
        <f t="shared" si="0"/>
        <v>3449700.94</v>
      </c>
      <c r="E24" s="24">
        <v>1354086.22</v>
      </c>
      <c r="F24" s="24">
        <v>1354086.22</v>
      </c>
      <c r="G24" s="24">
        <f t="shared" si="1"/>
        <v>2095614.72</v>
      </c>
    </row>
    <row r="25" spans="1:7" x14ac:dyDescent="0.2">
      <c r="A25" s="47" t="s">
        <v>47</v>
      </c>
      <c r="B25" s="24">
        <v>2054368.08</v>
      </c>
      <c r="C25" s="24">
        <v>418226.68</v>
      </c>
      <c r="D25" s="24">
        <f t="shared" si="0"/>
        <v>2472594.7600000002</v>
      </c>
      <c r="E25" s="24">
        <v>1633834.33</v>
      </c>
      <c r="F25" s="24">
        <v>1633834.33</v>
      </c>
      <c r="G25" s="24">
        <f t="shared" si="1"/>
        <v>838760.43000000017</v>
      </c>
    </row>
    <row r="26" spans="1:7" x14ac:dyDescent="0.2">
      <c r="A26" s="47" t="s">
        <v>48</v>
      </c>
      <c r="B26" s="24">
        <v>1018000</v>
      </c>
      <c r="C26" s="24">
        <v>145942.14000000001</v>
      </c>
      <c r="D26" s="24">
        <f t="shared" si="0"/>
        <v>1163942.1400000001</v>
      </c>
      <c r="E26" s="24">
        <v>1133188.3700000001</v>
      </c>
      <c r="F26" s="24">
        <v>1133188.3700000001</v>
      </c>
      <c r="G26" s="24">
        <f t="shared" si="1"/>
        <v>30753.770000000019</v>
      </c>
    </row>
    <row r="27" spans="1:7" x14ac:dyDescent="0.2">
      <c r="A27" s="47" t="s">
        <v>49</v>
      </c>
      <c r="B27" s="24">
        <v>1618500</v>
      </c>
      <c r="C27" s="24">
        <v>735386.84</v>
      </c>
      <c r="D27" s="24">
        <f t="shared" si="0"/>
        <v>2353886.84</v>
      </c>
      <c r="E27" s="24">
        <v>1765055.48</v>
      </c>
      <c r="F27" s="24">
        <v>1765055.48</v>
      </c>
      <c r="G27" s="24">
        <f t="shared" si="1"/>
        <v>588831.35999999987</v>
      </c>
    </row>
    <row r="28" spans="1:7" x14ac:dyDescent="0.2">
      <c r="A28" s="47" t="s">
        <v>50</v>
      </c>
      <c r="B28" s="24">
        <v>1628000</v>
      </c>
      <c r="C28" s="24">
        <v>277507.42</v>
      </c>
      <c r="D28" s="24">
        <f t="shared" si="0"/>
        <v>1905507.42</v>
      </c>
      <c r="E28" s="24">
        <v>1337880</v>
      </c>
      <c r="F28" s="24">
        <v>1337880</v>
      </c>
      <c r="G28" s="24">
        <f t="shared" si="1"/>
        <v>567627.41999999993</v>
      </c>
    </row>
    <row r="29" spans="1:7" x14ac:dyDescent="0.2">
      <c r="A29" s="47" t="s">
        <v>51</v>
      </c>
      <c r="B29" s="24">
        <v>322600</v>
      </c>
      <c r="C29" s="24">
        <v>-8471.7999999999993</v>
      </c>
      <c r="D29" s="24">
        <f t="shared" si="0"/>
        <v>314128.2</v>
      </c>
      <c r="E29" s="24">
        <v>157884.07</v>
      </c>
      <c r="F29" s="24">
        <v>157884.07</v>
      </c>
      <c r="G29" s="24">
        <f t="shared" si="1"/>
        <v>156244.13</v>
      </c>
    </row>
    <row r="30" spans="1:7" x14ac:dyDescent="0.2">
      <c r="A30" s="47" t="s">
        <v>52</v>
      </c>
      <c r="B30" s="24">
        <v>5883581.1299999999</v>
      </c>
      <c r="C30" s="24">
        <v>3401413.49</v>
      </c>
      <c r="D30" s="24">
        <f t="shared" si="0"/>
        <v>9284994.620000001</v>
      </c>
      <c r="E30" s="24">
        <v>6057101.5800000001</v>
      </c>
      <c r="F30" s="24">
        <v>6057101.5800000001</v>
      </c>
      <c r="G30" s="24">
        <f t="shared" si="1"/>
        <v>3227893.040000001</v>
      </c>
    </row>
    <row r="31" spans="1:7" x14ac:dyDescent="0.2">
      <c r="A31" s="47" t="s">
        <v>53</v>
      </c>
      <c r="B31" s="24">
        <v>12421070.289999999</v>
      </c>
      <c r="C31" s="24">
        <v>1593583.02</v>
      </c>
      <c r="D31" s="24">
        <f t="shared" si="0"/>
        <v>14014653.309999999</v>
      </c>
      <c r="E31" s="24">
        <v>11354137.02</v>
      </c>
      <c r="F31" s="24">
        <v>11354137.02</v>
      </c>
      <c r="G31" s="24">
        <f t="shared" si="1"/>
        <v>2660516.2899999991</v>
      </c>
    </row>
    <row r="32" spans="1:7" x14ac:dyDescent="0.2">
      <c r="A32" s="18" t="s">
        <v>54</v>
      </c>
      <c r="B32" s="43">
        <f>SUM(B33:B41)</f>
        <v>53478261.07</v>
      </c>
      <c r="C32" s="43">
        <f>SUM(C33:C41)</f>
        <v>9244210.6099999994</v>
      </c>
      <c r="D32" s="43">
        <f t="shared" si="0"/>
        <v>62722471.68</v>
      </c>
      <c r="E32" s="43">
        <f>SUM(E33:E41)</f>
        <v>46384258.939999998</v>
      </c>
      <c r="F32" s="43">
        <f>SUM(F33:F41)</f>
        <v>46385258.939999998</v>
      </c>
      <c r="G32" s="43">
        <f t="shared" si="1"/>
        <v>16338212.740000002</v>
      </c>
    </row>
    <row r="33" spans="1:7" x14ac:dyDescent="0.2">
      <c r="A33" s="47" t="s">
        <v>55</v>
      </c>
      <c r="B33" s="24">
        <v>25262411.940000001</v>
      </c>
      <c r="C33" s="24">
        <v>6740000</v>
      </c>
      <c r="D33" s="24">
        <f t="shared" si="0"/>
        <v>32002411.940000001</v>
      </c>
      <c r="E33" s="24">
        <v>26196808.91</v>
      </c>
      <c r="F33" s="24">
        <v>26196808.91</v>
      </c>
      <c r="G33" s="24">
        <f t="shared" si="1"/>
        <v>5805603.0300000012</v>
      </c>
    </row>
    <row r="34" spans="1:7" x14ac:dyDescent="0.2">
      <c r="A34" s="47" t="s">
        <v>56</v>
      </c>
      <c r="B34" s="24">
        <v>0</v>
      </c>
      <c r="C34" s="24">
        <v>0</v>
      </c>
      <c r="D34" s="24">
        <f t="shared" si="0"/>
        <v>0</v>
      </c>
      <c r="E34" s="24">
        <v>0</v>
      </c>
      <c r="F34" s="24">
        <v>0</v>
      </c>
      <c r="G34" s="24">
        <f t="shared" si="1"/>
        <v>0</v>
      </c>
    </row>
    <row r="35" spans="1:7" x14ac:dyDescent="0.2">
      <c r="A35" s="47" t="s">
        <v>57</v>
      </c>
      <c r="B35" s="24">
        <v>0</v>
      </c>
      <c r="C35" s="24">
        <v>0</v>
      </c>
      <c r="D35" s="24">
        <f t="shared" si="0"/>
        <v>0</v>
      </c>
      <c r="E35" s="24">
        <v>0</v>
      </c>
      <c r="F35" s="24">
        <v>0</v>
      </c>
      <c r="G35" s="24">
        <f t="shared" si="1"/>
        <v>0</v>
      </c>
    </row>
    <row r="36" spans="1:7" x14ac:dyDescent="0.2">
      <c r="A36" s="47" t="s">
        <v>58</v>
      </c>
      <c r="B36" s="24">
        <v>18692611.559999999</v>
      </c>
      <c r="C36" s="24">
        <v>2941217.28</v>
      </c>
      <c r="D36" s="24">
        <f t="shared" si="0"/>
        <v>21633828.84</v>
      </c>
      <c r="E36" s="24">
        <v>13586651.029999999</v>
      </c>
      <c r="F36" s="24">
        <v>13587651.029999999</v>
      </c>
      <c r="G36" s="24">
        <f t="shared" si="1"/>
        <v>8047177.8100000005</v>
      </c>
    </row>
    <row r="37" spans="1:7" x14ac:dyDescent="0.2">
      <c r="A37" s="47" t="s">
        <v>24</v>
      </c>
      <c r="B37" s="24">
        <v>9523237.5700000003</v>
      </c>
      <c r="C37" s="24">
        <v>-437006.67</v>
      </c>
      <c r="D37" s="24">
        <f t="shared" si="0"/>
        <v>9086230.9000000004</v>
      </c>
      <c r="E37" s="24">
        <v>6600799</v>
      </c>
      <c r="F37" s="24">
        <v>6600799</v>
      </c>
      <c r="G37" s="24">
        <f t="shared" si="1"/>
        <v>2485431.9000000004</v>
      </c>
    </row>
    <row r="38" spans="1:7" x14ac:dyDescent="0.2">
      <c r="A38" s="47" t="s">
        <v>59</v>
      </c>
      <c r="B38" s="24">
        <v>0</v>
      </c>
      <c r="C38" s="24">
        <v>0</v>
      </c>
      <c r="D38" s="24">
        <f t="shared" si="0"/>
        <v>0</v>
      </c>
      <c r="E38" s="24">
        <v>0</v>
      </c>
      <c r="F38" s="24">
        <v>0</v>
      </c>
      <c r="G38" s="24">
        <f t="shared" si="1"/>
        <v>0</v>
      </c>
    </row>
    <row r="39" spans="1:7" x14ac:dyDescent="0.2">
      <c r="A39" s="47" t="s">
        <v>60</v>
      </c>
      <c r="B39" s="24">
        <v>0</v>
      </c>
      <c r="C39" s="24">
        <v>0</v>
      </c>
      <c r="D39" s="24">
        <f t="shared" si="0"/>
        <v>0</v>
      </c>
      <c r="E39" s="24">
        <v>0</v>
      </c>
      <c r="F39" s="24">
        <v>0</v>
      </c>
      <c r="G39" s="24">
        <f t="shared" si="1"/>
        <v>0</v>
      </c>
    </row>
    <row r="40" spans="1:7" x14ac:dyDescent="0.2">
      <c r="A40" s="47" t="s">
        <v>61</v>
      </c>
      <c r="B40" s="24">
        <v>0</v>
      </c>
      <c r="C40" s="24">
        <v>0</v>
      </c>
      <c r="D40" s="24">
        <f t="shared" si="0"/>
        <v>0</v>
      </c>
      <c r="E40" s="24">
        <v>0</v>
      </c>
      <c r="F40" s="24">
        <v>0</v>
      </c>
      <c r="G40" s="24">
        <f t="shared" si="1"/>
        <v>0</v>
      </c>
    </row>
    <row r="41" spans="1:7" x14ac:dyDescent="0.2">
      <c r="A41" s="47" t="s">
        <v>62</v>
      </c>
      <c r="B41" s="24">
        <v>0</v>
      </c>
      <c r="C41" s="24">
        <v>0</v>
      </c>
      <c r="D41" s="24">
        <f t="shared" si="0"/>
        <v>0</v>
      </c>
      <c r="E41" s="24">
        <v>0</v>
      </c>
      <c r="F41" s="24">
        <v>0</v>
      </c>
      <c r="G41" s="24">
        <f t="shared" si="1"/>
        <v>0</v>
      </c>
    </row>
    <row r="42" spans="1:7" x14ac:dyDescent="0.2">
      <c r="A42" s="18" t="s">
        <v>63</v>
      </c>
      <c r="B42" s="43">
        <f>SUM(B43:B51)</f>
        <v>745000</v>
      </c>
      <c r="C42" s="43">
        <f>SUM(C43:C51)</f>
        <v>4783211.6399999997</v>
      </c>
      <c r="D42" s="43">
        <f t="shared" si="0"/>
        <v>5528211.6399999997</v>
      </c>
      <c r="E42" s="43">
        <f>SUM(E43:E51)</f>
        <v>5396331.0899999999</v>
      </c>
      <c r="F42" s="43">
        <f>SUM(F43:F51)</f>
        <v>5396331.0899999999</v>
      </c>
      <c r="G42" s="43">
        <f t="shared" si="1"/>
        <v>131880.54999999981</v>
      </c>
    </row>
    <row r="43" spans="1:7" x14ac:dyDescent="0.2">
      <c r="A43" s="47" t="s">
        <v>64</v>
      </c>
      <c r="B43" s="24">
        <v>350000</v>
      </c>
      <c r="C43" s="24">
        <v>431993.97</v>
      </c>
      <c r="D43" s="24">
        <f t="shared" si="0"/>
        <v>781993.97</v>
      </c>
      <c r="E43" s="24">
        <v>721024</v>
      </c>
      <c r="F43" s="24">
        <v>721024</v>
      </c>
      <c r="G43" s="24">
        <f t="shared" si="1"/>
        <v>60969.969999999972</v>
      </c>
    </row>
    <row r="44" spans="1:7" x14ac:dyDescent="0.2">
      <c r="A44" s="47" t="s">
        <v>65</v>
      </c>
      <c r="B44" s="24">
        <v>50000</v>
      </c>
      <c r="C44" s="24">
        <v>-45910</v>
      </c>
      <c r="D44" s="24">
        <f t="shared" si="0"/>
        <v>4090</v>
      </c>
      <c r="E44" s="24">
        <v>0</v>
      </c>
      <c r="F44" s="24">
        <v>0</v>
      </c>
      <c r="G44" s="24">
        <f t="shared" si="1"/>
        <v>4090</v>
      </c>
    </row>
    <row r="45" spans="1:7" x14ac:dyDescent="0.2">
      <c r="A45" s="47" t="s">
        <v>66</v>
      </c>
      <c r="B45" s="24">
        <v>0</v>
      </c>
      <c r="C45" s="24">
        <v>0</v>
      </c>
      <c r="D45" s="24">
        <f t="shared" si="0"/>
        <v>0</v>
      </c>
      <c r="E45" s="24">
        <v>0</v>
      </c>
      <c r="F45" s="24">
        <v>0</v>
      </c>
      <c r="G45" s="24">
        <f t="shared" si="1"/>
        <v>0</v>
      </c>
    </row>
    <row r="46" spans="1:7" x14ac:dyDescent="0.2">
      <c r="A46" s="47" t="s">
        <v>67</v>
      </c>
      <c r="B46" s="24">
        <v>0</v>
      </c>
      <c r="C46" s="24">
        <v>0</v>
      </c>
      <c r="D46" s="24">
        <f t="shared" si="0"/>
        <v>0</v>
      </c>
      <c r="E46" s="24">
        <v>0</v>
      </c>
      <c r="F46" s="24">
        <v>0</v>
      </c>
      <c r="G46" s="24">
        <f t="shared" si="1"/>
        <v>0</v>
      </c>
    </row>
    <row r="47" spans="1:7" x14ac:dyDescent="0.2">
      <c r="A47" s="47" t="s">
        <v>68</v>
      </c>
      <c r="B47" s="24">
        <v>0</v>
      </c>
      <c r="C47" s="24">
        <v>308800</v>
      </c>
      <c r="D47" s="24">
        <f t="shared" si="0"/>
        <v>308800</v>
      </c>
      <c r="E47" s="24">
        <v>307210</v>
      </c>
      <c r="F47" s="24">
        <v>307210</v>
      </c>
      <c r="G47" s="24">
        <f t="shared" si="1"/>
        <v>1590</v>
      </c>
    </row>
    <row r="48" spans="1:7" x14ac:dyDescent="0.2">
      <c r="A48" s="47" t="s">
        <v>69</v>
      </c>
      <c r="B48" s="24">
        <v>0</v>
      </c>
      <c r="C48" s="24">
        <v>3872577</v>
      </c>
      <c r="D48" s="24">
        <f t="shared" si="0"/>
        <v>3872577</v>
      </c>
      <c r="E48" s="24">
        <v>3813363</v>
      </c>
      <c r="F48" s="24">
        <v>3813363</v>
      </c>
      <c r="G48" s="24">
        <f t="shared" si="1"/>
        <v>59214</v>
      </c>
    </row>
    <row r="49" spans="1:8" x14ac:dyDescent="0.2">
      <c r="A49" s="47" t="s">
        <v>70</v>
      </c>
      <c r="B49" s="24">
        <v>320000</v>
      </c>
      <c r="C49" s="24">
        <v>-130749.33</v>
      </c>
      <c r="D49" s="24">
        <f t="shared" si="0"/>
        <v>189250.66999999998</v>
      </c>
      <c r="E49" s="24">
        <v>189250.67</v>
      </c>
      <c r="F49" s="24">
        <v>189250.67</v>
      </c>
      <c r="G49" s="24">
        <f t="shared" si="1"/>
        <v>0</v>
      </c>
    </row>
    <row r="50" spans="1:8" x14ac:dyDescent="0.2">
      <c r="A50" s="47" t="s">
        <v>71</v>
      </c>
      <c r="B50" s="24">
        <v>0</v>
      </c>
      <c r="C50" s="24">
        <v>0</v>
      </c>
      <c r="D50" s="24">
        <f t="shared" si="0"/>
        <v>0</v>
      </c>
      <c r="E50" s="24">
        <v>0</v>
      </c>
      <c r="F50" s="24">
        <v>0</v>
      </c>
      <c r="G50" s="24">
        <f t="shared" si="1"/>
        <v>0</v>
      </c>
    </row>
    <row r="51" spans="1:8" x14ac:dyDescent="0.2">
      <c r="A51" s="47" t="s">
        <v>72</v>
      </c>
      <c r="B51" s="24">
        <v>25000</v>
      </c>
      <c r="C51" s="24">
        <v>346500</v>
      </c>
      <c r="D51" s="24">
        <f t="shared" si="0"/>
        <v>371500</v>
      </c>
      <c r="E51" s="24">
        <v>365483.42</v>
      </c>
      <c r="F51" s="24">
        <v>365483.42</v>
      </c>
      <c r="G51" s="24">
        <f t="shared" si="1"/>
        <v>6016.5800000000163</v>
      </c>
    </row>
    <row r="52" spans="1:8" x14ac:dyDescent="0.2">
      <c r="A52" s="18" t="s">
        <v>73</v>
      </c>
      <c r="B52" s="43">
        <f>SUM(B53:B55)</f>
        <v>0</v>
      </c>
      <c r="C52" s="43">
        <f>SUM(C53:C55)</f>
        <v>64674410.009999998</v>
      </c>
      <c r="D52" s="43">
        <f t="shared" si="0"/>
        <v>64674410.009999998</v>
      </c>
      <c r="E52" s="43">
        <f>SUM(E53:E55)</f>
        <v>44341898.239999995</v>
      </c>
      <c r="F52" s="43">
        <f>SUM(F53:F55)</f>
        <v>44341898.239999995</v>
      </c>
      <c r="G52" s="43">
        <f t="shared" si="1"/>
        <v>20332511.770000003</v>
      </c>
    </row>
    <row r="53" spans="1:8" x14ac:dyDescent="0.2">
      <c r="A53" s="47" t="s">
        <v>74</v>
      </c>
      <c r="B53" s="24">
        <v>0</v>
      </c>
      <c r="C53" s="24">
        <v>55218109.25</v>
      </c>
      <c r="D53" s="24">
        <f t="shared" si="0"/>
        <v>55218109.25</v>
      </c>
      <c r="E53" s="24">
        <v>35520506.549999997</v>
      </c>
      <c r="F53" s="24">
        <v>35520506.549999997</v>
      </c>
      <c r="G53" s="24">
        <f t="shared" si="1"/>
        <v>19697602.700000003</v>
      </c>
      <c r="H53" s="51"/>
    </row>
    <row r="54" spans="1:8" x14ac:dyDescent="0.2">
      <c r="A54" s="47" t="s">
        <v>75</v>
      </c>
      <c r="B54" s="24">
        <v>0</v>
      </c>
      <c r="C54" s="24">
        <v>9456300.7599999998</v>
      </c>
      <c r="D54" s="24">
        <f t="shared" si="0"/>
        <v>9456300.7599999998</v>
      </c>
      <c r="E54" s="24">
        <v>8821391.6899999995</v>
      </c>
      <c r="F54" s="24">
        <v>8821391.6899999995</v>
      </c>
      <c r="G54" s="24">
        <f t="shared" si="1"/>
        <v>634909.0700000003</v>
      </c>
    </row>
    <row r="55" spans="1:8" x14ac:dyDescent="0.2">
      <c r="A55" s="47" t="s">
        <v>76</v>
      </c>
      <c r="B55" s="24">
        <v>0</v>
      </c>
      <c r="C55" s="24">
        <v>0</v>
      </c>
      <c r="D55" s="24">
        <f t="shared" si="0"/>
        <v>0</v>
      </c>
      <c r="E55" s="24">
        <v>0</v>
      </c>
      <c r="F55" s="24">
        <v>0</v>
      </c>
      <c r="G55" s="24">
        <f t="shared" si="1"/>
        <v>0</v>
      </c>
    </row>
    <row r="56" spans="1:8" x14ac:dyDescent="0.2">
      <c r="A56" s="18" t="s">
        <v>77</v>
      </c>
      <c r="B56" s="43">
        <f>SUM(B57:B63)</f>
        <v>20000</v>
      </c>
      <c r="C56" s="43">
        <f>SUM(C57:C63)</f>
        <v>0</v>
      </c>
      <c r="D56" s="43">
        <f t="shared" si="0"/>
        <v>20000</v>
      </c>
      <c r="E56" s="43">
        <f>SUM(E57:E63)</f>
        <v>0</v>
      </c>
      <c r="F56" s="43">
        <f>SUM(F57:F63)</f>
        <v>0</v>
      </c>
      <c r="G56" s="43">
        <f t="shared" si="1"/>
        <v>20000</v>
      </c>
    </row>
    <row r="57" spans="1:8" x14ac:dyDescent="0.2">
      <c r="A57" s="47" t="s">
        <v>78</v>
      </c>
      <c r="B57" s="24">
        <v>0</v>
      </c>
      <c r="C57" s="24">
        <v>0</v>
      </c>
      <c r="D57" s="24">
        <f t="shared" si="0"/>
        <v>0</v>
      </c>
      <c r="E57" s="24">
        <v>0</v>
      </c>
      <c r="F57" s="24">
        <v>0</v>
      </c>
      <c r="G57" s="24">
        <f t="shared" si="1"/>
        <v>0</v>
      </c>
    </row>
    <row r="58" spans="1:8" x14ac:dyDescent="0.2">
      <c r="A58" s="47" t="s">
        <v>79</v>
      </c>
      <c r="B58" s="24">
        <v>0</v>
      </c>
      <c r="C58" s="24">
        <v>0</v>
      </c>
      <c r="D58" s="24">
        <f t="shared" si="0"/>
        <v>0</v>
      </c>
      <c r="E58" s="24">
        <v>0</v>
      </c>
      <c r="F58" s="24">
        <v>0</v>
      </c>
      <c r="G58" s="24">
        <f t="shared" si="1"/>
        <v>0</v>
      </c>
    </row>
    <row r="59" spans="1:8" x14ac:dyDescent="0.2">
      <c r="A59" s="47" t="s">
        <v>80</v>
      </c>
      <c r="B59" s="24">
        <v>0</v>
      </c>
      <c r="C59" s="24">
        <v>0</v>
      </c>
      <c r="D59" s="24">
        <f t="shared" si="0"/>
        <v>0</v>
      </c>
      <c r="E59" s="24">
        <v>0</v>
      </c>
      <c r="F59" s="24">
        <v>0</v>
      </c>
      <c r="G59" s="24">
        <f t="shared" si="1"/>
        <v>0</v>
      </c>
    </row>
    <row r="60" spans="1:8" x14ac:dyDescent="0.2">
      <c r="A60" s="47" t="s">
        <v>81</v>
      </c>
      <c r="B60" s="24">
        <v>0</v>
      </c>
      <c r="C60" s="24">
        <v>0</v>
      </c>
      <c r="D60" s="24">
        <f t="shared" si="0"/>
        <v>0</v>
      </c>
      <c r="E60" s="24">
        <v>0</v>
      </c>
      <c r="F60" s="24">
        <v>0</v>
      </c>
      <c r="G60" s="24">
        <f t="shared" si="1"/>
        <v>0</v>
      </c>
    </row>
    <row r="61" spans="1:8" x14ac:dyDescent="0.2">
      <c r="A61" s="47" t="s">
        <v>82</v>
      </c>
      <c r="B61" s="24">
        <v>0</v>
      </c>
      <c r="C61" s="24">
        <v>0</v>
      </c>
      <c r="D61" s="24">
        <f t="shared" si="0"/>
        <v>0</v>
      </c>
      <c r="E61" s="24">
        <v>0</v>
      </c>
      <c r="F61" s="24">
        <v>0</v>
      </c>
      <c r="G61" s="24">
        <f t="shared" si="1"/>
        <v>0</v>
      </c>
    </row>
    <row r="62" spans="1:8" x14ac:dyDescent="0.2">
      <c r="A62" s="47" t="s">
        <v>83</v>
      </c>
      <c r="B62" s="24">
        <v>0</v>
      </c>
      <c r="C62" s="24">
        <v>0</v>
      </c>
      <c r="D62" s="24">
        <f t="shared" si="0"/>
        <v>0</v>
      </c>
      <c r="E62" s="24">
        <v>0</v>
      </c>
      <c r="F62" s="24">
        <v>0</v>
      </c>
      <c r="G62" s="24">
        <f t="shared" si="1"/>
        <v>0</v>
      </c>
    </row>
    <row r="63" spans="1:8" x14ac:dyDescent="0.2">
      <c r="A63" s="47" t="s">
        <v>84</v>
      </c>
      <c r="B63" s="24">
        <v>20000</v>
      </c>
      <c r="C63" s="24">
        <v>0</v>
      </c>
      <c r="D63" s="24">
        <f t="shared" si="0"/>
        <v>20000</v>
      </c>
      <c r="E63" s="24">
        <v>0</v>
      </c>
      <c r="F63" s="24">
        <v>0</v>
      </c>
      <c r="G63" s="24">
        <f t="shared" si="1"/>
        <v>20000</v>
      </c>
    </row>
    <row r="64" spans="1:8" x14ac:dyDescent="0.2">
      <c r="A64" s="18" t="s">
        <v>85</v>
      </c>
      <c r="B64" s="43">
        <f>SUM(B65:B67)</f>
        <v>27665536</v>
      </c>
      <c r="C64" s="43">
        <f>SUM(C65:C67)</f>
        <v>-25129085</v>
      </c>
      <c r="D64" s="43">
        <f t="shared" si="0"/>
        <v>2536451</v>
      </c>
      <c r="E64" s="43">
        <f>SUM(E65:E67)</f>
        <v>250000</v>
      </c>
      <c r="F64" s="43">
        <f>SUM(F65:F67)</f>
        <v>250000</v>
      </c>
      <c r="G64" s="43">
        <f t="shared" si="1"/>
        <v>2286451</v>
      </c>
    </row>
    <row r="65" spans="1:7" x14ac:dyDescent="0.2">
      <c r="A65" s="47" t="s">
        <v>25</v>
      </c>
      <c r="B65" s="24">
        <v>0</v>
      </c>
      <c r="C65" s="24">
        <v>0</v>
      </c>
      <c r="D65" s="24">
        <f t="shared" si="0"/>
        <v>0</v>
      </c>
      <c r="E65" s="24">
        <v>0</v>
      </c>
      <c r="F65" s="24">
        <v>0</v>
      </c>
      <c r="G65" s="24">
        <f t="shared" si="1"/>
        <v>0</v>
      </c>
    </row>
    <row r="66" spans="1:7" x14ac:dyDescent="0.2">
      <c r="A66" s="47" t="s">
        <v>86</v>
      </c>
      <c r="B66" s="24">
        <v>0</v>
      </c>
      <c r="C66" s="24">
        <v>0</v>
      </c>
      <c r="D66" s="24">
        <f t="shared" si="0"/>
        <v>0</v>
      </c>
      <c r="E66" s="24">
        <v>0</v>
      </c>
      <c r="F66" s="24">
        <v>0</v>
      </c>
      <c r="G66" s="24">
        <f t="shared" si="1"/>
        <v>0</v>
      </c>
    </row>
    <row r="67" spans="1:7" x14ac:dyDescent="0.2">
      <c r="A67" s="47" t="s">
        <v>87</v>
      </c>
      <c r="B67" s="24">
        <v>27665536</v>
      </c>
      <c r="C67" s="24">
        <v>-25129085</v>
      </c>
      <c r="D67" s="24">
        <f t="shared" si="0"/>
        <v>2536451</v>
      </c>
      <c r="E67" s="24">
        <v>250000</v>
      </c>
      <c r="F67" s="24">
        <v>250000</v>
      </c>
      <c r="G67" s="24">
        <f t="shared" si="1"/>
        <v>2286451</v>
      </c>
    </row>
    <row r="68" spans="1:7" x14ac:dyDescent="0.2">
      <c r="A68" s="18" t="s">
        <v>88</v>
      </c>
      <c r="B68" s="43">
        <f>SUM(B69:B75)</f>
        <v>0</v>
      </c>
      <c r="C68" s="43">
        <f>SUM(C69:C75)</f>
        <v>0</v>
      </c>
      <c r="D68" s="43">
        <f t="shared" si="0"/>
        <v>0</v>
      </c>
      <c r="E68" s="43">
        <f>SUM(E69:E75)</f>
        <v>0</v>
      </c>
      <c r="F68" s="43">
        <f>SUM(F69:F75)</f>
        <v>0</v>
      </c>
      <c r="G68" s="43">
        <f t="shared" si="1"/>
        <v>0</v>
      </c>
    </row>
    <row r="69" spans="1:7" x14ac:dyDescent="0.2">
      <c r="A69" s="47" t="s">
        <v>89</v>
      </c>
      <c r="B69" s="24">
        <v>0</v>
      </c>
      <c r="C69" s="24">
        <v>0</v>
      </c>
      <c r="D69" s="24">
        <f t="shared" ref="D69:D75" si="2">B69+C69</f>
        <v>0</v>
      </c>
      <c r="E69" s="24">
        <v>0</v>
      </c>
      <c r="F69" s="24">
        <v>0</v>
      </c>
      <c r="G69" s="24">
        <f t="shared" ref="G69:G75" si="3">D69-E69</f>
        <v>0</v>
      </c>
    </row>
    <row r="70" spans="1:7" x14ac:dyDescent="0.2">
      <c r="A70" s="47" t="s">
        <v>90</v>
      </c>
      <c r="B70" s="24">
        <v>0</v>
      </c>
      <c r="C70" s="24">
        <v>0</v>
      </c>
      <c r="D70" s="24">
        <f t="shared" si="2"/>
        <v>0</v>
      </c>
      <c r="E70" s="24">
        <v>0</v>
      </c>
      <c r="F70" s="24">
        <v>0</v>
      </c>
      <c r="G70" s="24">
        <f t="shared" si="3"/>
        <v>0</v>
      </c>
    </row>
    <row r="71" spans="1:7" x14ac:dyDescent="0.2">
      <c r="A71" s="47" t="s">
        <v>91</v>
      </c>
      <c r="B71" s="24">
        <v>0</v>
      </c>
      <c r="C71" s="24">
        <v>0</v>
      </c>
      <c r="D71" s="24">
        <f t="shared" si="2"/>
        <v>0</v>
      </c>
      <c r="E71" s="24">
        <v>0</v>
      </c>
      <c r="F71" s="24">
        <v>0</v>
      </c>
      <c r="G71" s="24">
        <f t="shared" si="3"/>
        <v>0</v>
      </c>
    </row>
    <row r="72" spans="1:7" x14ac:dyDescent="0.2">
      <c r="A72" s="47" t="s">
        <v>92</v>
      </c>
      <c r="B72" s="24">
        <v>0</v>
      </c>
      <c r="C72" s="24">
        <v>0</v>
      </c>
      <c r="D72" s="24">
        <f t="shared" si="2"/>
        <v>0</v>
      </c>
      <c r="E72" s="24">
        <v>0</v>
      </c>
      <c r="F72" s="24">
        <v>0</v>
      </c>
      <c r="G72" s="24">
        <f t="shared" si="3"/>
        <v>0</v>
      </c>
    </row>
    <row r="73" spans="1:7" x14ac:dyDescent="0.2">
      <c r="A73" s="47" t="s">
        <v>93</v>
      </c>
      <c r="B73" s="24">
        <v>0</v>
      </c>
      <c r="C73" s="24">
        <v>0</v>
      </c>
      <c r="D73" s="24">
        <f t="shared" si="2"/>
        <v>0</v>
      </c>
      <c r="E73" s="24">
        <v>0</v>
      </c>
      <c r="F73" s="24">
        <v>0</v>
      </c>
      <c r="G73" s="24">
        <f t="shared" si="3"/>
        <v>0</v>
      </c>
    </row>
    <row r="74" spans="1:7" x14ac:dyDescent="0.2">
      <c r="A74" s="47" t="s">
        <v>94</v>
      </c>
      <c r="B74" s="24">
        <v>0</v>
      </c>
      <c r="C74" s="24">
        <v>0</v>
      </c>
      <c r="D74" s="24">
        <f t="shared" si="2"/>
        <v>0</v>
      </c>
      <c r="E74" s="24">
        <v>0</v>
      </c>
      <c r="F74" s="24">
        <v>0</v>
      </c>
      <c r="G74" s="24">
        <f t="shared" si="3"/>
        <v>0</v>
      </c>
    </row>
    <row r="75" spans="1:7" x14ac:dyDescent="0.2">
      <c r="A75" s="48" t="s">
        <v>95</v>
      </c>
      <c r="B75" s="45">
        <v>0</v>
      </c>
      <c r="C75" s="45">
        <v>0</v>
      </c>
      <c r="D75" s="45">
        <f t="shared" si="2"/>
        <v>0</v>
      </c>
      <c r="E75" s="45">
        <v>0</v>
      </c>
      <c r="F75" s="45">
        <v>0</v>
      </c>
      <c r="G75" s="45">
        <f t="shared" si="3"/>
        <v>0</v>
      </c>
    </row>
    <row r="76" spans="1:7" x14ac:dyDescent="0.2">
      <c r="A76" s="49" t="s">
        <v>8</v>
      </c>
      <c r="B76" s="46">
        <f t="shared" ref="B76:G76" si="4">SUM(B4+B12+B22+B32+B42+B52+B56+B64+B68)</f>
        <v>297227309.19999999</v>
      </c>
      <c r="C76" s="46">
        <f t="shared" si="4"/>
        <v>71603498.900000006</v>
      </c>
      <c r="D76" s="46">
        <f t="shared" si="4"/>
        <v>368830808.0999999</v>
      </c>
      <c r="E76" s="46">
        <f t="shared" si="4"/>
        <v>255784427.19</v>
      </c>
      <c r="F76" s="46">
        <f t="shared" si="4"/>
        <v>255760403.19</v>
      </c>
      <c r="G76" s="46">
        <f t="shared" si="4"/>
        <v>113046380.90999997</v>
      </c>
    </row>
    <row r="77" spans="1:7" x14ac:dyDescent="0.2">
      <c r="E77" s="50"/>
    </row>
    <row r="80" spans="1:7" x14ac:dyDescent="0.2">
      <c r="A80" s="20"/>
      <c r="B80"/>
      <c r="C80"/>
      <c r="D80" s="20"/>
      <c r="E80" s="20"/>
      <c r="F80" s="20"/>
    </row>
    <row r="81" spans="1:6" ht="12" x14ac:dyDescent="0.2">
      <c r="A81" s="22" t="s">
        <v>168</v>
      </c>
      <c r="B81"/>
      <c r="C81"/>
      <c r="D81" s="55" t="s">
        <v>169</v>
      </c>
      <c r="E81" s="55"/>
      <c r="F81" s="55"/>
    </row>
    <row r="82" spans="1:6" ht="66.75" customHeight="1" x14ac:dyDescent="0.2">
      <c r="A82" s="23" t="s">
        <v>170</v>
      </c>
      <c r="B82"/>
      <c r="C82"/>
      <c r="D82" s="56" t="s">
        <v>171</v>
      </c>
      <c r="E82" s="56"/>
      <c r="F82" s="56"/>
    </row>
    <row r="83" spans="1:6" ht="12" x14ac:dyDescent="0.2">
      <c r="A83" s="22" t="s">
        <v>172</v>
      </c>
      <c r="B83"/>
      <c r="C83"/>
      <c r="D83"/>
      <c r="E83"/>
      <c r="F83"/>
    </row>
    <row r="84" spans="1:6" ht="12" x14ac:dyDescent="0.2">
      <c r="A84" s="22" t="s">
        <v>173</v>
      </c>
      <c r="B84"/>
      <c r="C84"/>
      <c r="D84"/>
      <c r="E84"/>
      <c r="F84"/>
    </row>
  </sheetData>
  <sheetProtection formatCells="0" formatColumns="0" formatRows="0" autoFilter="0"/>
  <mergeCells count="4">
    <mergeCell ref="A1:G1"/>
    <mergeCell ref="G2:G3"/>
    <mergeCell ref="D81:F81"/>
    <mergeCell ref="D82:F82"/>
  </mergeCells>
  <printOptions horizontalCentered="1"/>
  <pageMargins left="0.51181102362204722" right="0.51181102362204722" top="0.35433070866141736" bottom="0.35433070866141736" header="0.31496062992125984" footer="0.31496062992125984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GridLines="0" tabSelected="1" zoomScaleNormal="100" workbookViewId="0">
      <selection activeCell="F42" sqref="F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69.75" customHeight="1" x14ac:dyDescent="0.2">
      <c r="A1" s="52" t="s">
        <v>174</v>
      </c>
      <c r="B1" s="59"/>
      <c r="C1" s="59"/>
      <c r="D1" s="59"/>
      <c r="E1" s="59"/>
      <c r="F1" s="59"/>
      <c r="G1" s="60"/>
    </row>
    <row r="2" spans="1:7" x14ac:dyDescent="0.2">
      <c r="A2" s="26"/>
      <c r="B2" s="14" t="s">
        <v>0</v>
      </c>
      <c r="C2" s="15"/>
      <c r="D2" s="15"/>
      <c r="E2" s="15"/>
      <c r="F2" s="16"/>
      <c r="G2" s="57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8"/>
    </row>
    <row r="4" spans="1:7" x14ac:dyDescent="0.2">
      <c r="A4" s="40"/>
      <c r="B4" s="7"/>
      <c r="C4" s="7"/>
      <c r="D4" s="7"/>
      <c r="E4" s="7"/>
      <c r="F4" s="7"/>
      <c r="G4" s="7"/>
    </row>
    <row r="5" spans="1:7" x14ac:dyDescent="0.2">
      <c r="A5" s="13" t="s">
        <v>96</v>
      </c>
      <c r="B5" s="43">
        <f t="shared" ref="B5:G5" si="0">SUM(B6:B13)</f>
        <v>173515690.85999998</v>
      </c>
      <c r="C5" s="43">
        <f t="shared" si="0"/>
        <v>19067048.149999999</v>
      </c>
      <c r="D5" s="43">
        <f t="shared" si="0"/>
        <v>192582739.00999999</v>
      </c>
      <c r="E5" s="43">
        <f t="shared" si="0"/>
        <v>137622898.63999999</v>
      </c>
      <c r="F5" s="43">
        <f t="shared" si="0"/>
        <v>137620012.63999999</v>
      </c>
      <c r="G5" s="43">
        <f t="shared" si="0"/>
        <v>54959840.370000005</v>
      </c>
    </row>
    <row r="6" spans="1:7" x14ac:dyDescent="0.2">
      <c r="A6" s="41" t="s">
        <v>97</v>
      </c>
      <c r="B6" s="24">
        <v>37828789.539999999</v>
      </c>
      <c r="C6" s="24">
        <v>6962116.7199999997</v>
      </c>
      <c r="D6" s="24">
        <f>B6+C6</f>
        <v>44790906.259999998</v>
      </c>
      <c r="E6" s="24">
        <v>34750802.130000003</v>
      </c>
      <c r="F6" s="24">
        <v>34750802.130000003</v>
      </c>
      <c r="G6" s="24">
        <f>D6-E6</f>
        <v>10040104.129999995</v>
      </c>
    </row>
    <row r="7" spans="1:7" x14ac:dyDescent="0.2">
      <c r="A7" s="41" t="s">
        <v>98</v>
      </c>
      <c r="B7" s="24">
        <v>977472.59</v>
      </c>
      <c r="C7" s="24">
        <v>-17200</v>
      </c>
      <c r="D7" s="24">
        <f t="shared" ref="D7:D13" si="1">B7+C7</f>
        <v>960272.59</v>
      </c>
      <c r="E7" s="24">
        <v>620028.19999999995</v>
      </c>
      <c r="F7" s="24">
        <v>620028.19999999995</v>
      </c>
      <c r="G7" s="24">
        <f t="shared" ref="G7:G13" si="2">D7-E7</f>
        <v>340244.39</v>
      </c>
    </row>
    <row r="8" spans="1:7" x14ac:dyDescent="0.2">
      <c r="A8" s="41" t="s">
        <v>99</v>
      </c>
      <c r="B8" s="24">
        <v>15516474.15</v>
      </c>
      <c r="C8" s="24">
        <v>3172467.22</v>
      </c>
      <c r="D8" s="24">
        <f t="shared" si="1"/>
        <v>18688941.370000001</v>
      </c>
      <c r="E8" s="24">
        <v>14465839.189999999</v>
      </c>
      <c r="F8" s="24">
        <v>14465839.189999999</v>
      </c>
      <c r="G8" s="24">
        <f t="shared" si="2"/>
        <v>4223102.1800000016</v>
      </c>
    </row>
    <row r="9" spans="1:7" x14ac:dyDescent="0.2">
      <c r="A9" s="41" t="s">
        <v>100</v>
      </c>
      <c r="B9" s="24">
        <v>0</v>
      </c>
      <c r="C9" s="24">
        <v>0</v>
      </c>
      <c r="D9" s="24">
        <f t="shared" si="1"/>
        <v>0</v>
      </c>
      <c r="E9" s="24">
        <v>0</v>
      </c>
      <c r="F9" s="24">
        <v>0</v>
      </c>
      <c r="G9" s="24">
        <f t="shared" si="2"/>
        <v>0</v>
      </c>
    </row>
    <row r="10" spans="1:7" x14ac:dyDescent="0.2">
      <c r="A10" s="41" t="s">
        <v>101</v>
      </c>
      <c r="B10" s="24">
        <v>17910635.07</v>
      </c>
      <c r="C10" s="24">
        <v>-255659.74</v>
      </c>
      <c r="D10" s="24">
        <f t="shared" si="1"/>
        <v>17654975.330000002</v>
      </c>
      <c r="E10" s="24">
        <v>11575890.02</v>
      </c>
      <c r="F10" s="24">
        <v>11575890.02</v>
      </c>
      <c r="G10" s="24">
        <f t="shared" si="2"/>
        <v>6079085.3100000024</v>
      </c>
    </row>
    <row r="11" spans="1:7" x14ac:dyDescent="0.2">
      <c r="A11" s="41" t="s">
        <v>102</v>
      </c>
      <c r="B11" s="24">
        <v>0</v>
      </c>
      <c r="C11" s="24">
        <v>0</v>
      </c>
      <c r="D11" s="24">
        <f t="shared" si="1"/>
        <v>0</v>
      </c>
      <c r="E11" s="24">
        <v>0</v>
      </c>
      <c r="F11" s="24">
        <v>0</v>
      </c>
      <c r="G11" s="24">
        <f t="shared" si="2"/>
        <v>0</v>
      </c>
    </row>
    <row r="12" spans="1:7" x14ac:dyDescent="0.2">
      <c r="A12" s="41" t="s">
        <v>103</v>
      </c>
      <c r="B12" s="24">
        <v>87899621.840000004</v>
      </c>
      <c r="C12" s="24">
        <v>7196991</v>
      </c>
      <c r="D12" s="24">
        <f t="shared" si="1"/>
        <v>95096612.840000004</v>
      </c>
      <c r="E12" s="24">
        <v>65582111.43</v>
      </c>
      <c r="F12" s="24">
        <v>65579225.43</v>
      </c>
      <c r="G12" s="24">
        <f t="shared" si="2"/>
        <v>29514501.410000004</v>
      </c>
    </row>
    <row r="13" spans="1:7" x14ac:dyDescent="0.2">
      <c r="A13" s="41" t="s">
        <v>53</v>
      </c>
      <c r="B13" s="24">
        <v>13382697.67</v>
      </c>
      <c r="C13" s="24">
        <v>2008332.95</v>
      </c>
      <c r="D13" s="24">
        <f t="shared" si="1"/>
        <v>15391030.619999999</v>
      </c>
      <c r="E13" s="24">
        <v>10628227.67</v>
      </c>
      <c r="F13" s="24">
        <v>10628227.67</v>
      </c>
      <c r="G13" s="24">
        <f t="shared" si="2"/>
        <v>4762802.9499999993</v>
      </c>
    </row>
    <row r="14" spans="1:7" x14ac:dyDescent="0.2">
      <c r="A14" s="42"/>
      <c r="B14" s="24"/>
      <c r="C14" s="24"/>
      <c r="D14" s="24"/>
      <c r="E14" s="24"/>
      <c r="F14" s="24"/>
      <c r="G14" s="24"/>
    </row>
    <row r="15" spans="1:7" x14ac:dyDescent="0.2">
      <c r="A15" s="13" t="s">
        <v>104</v>
      </c>
      <c r="B15" s="43">
        <f t="shared" ref="B15:G15" si="3">SUM(B16:B22)</f>
        <v>119083576.58</v>
      </c>
      <c r="C15" s="43">
        <f t="shared" si="3"/>
        <v>48724754.060000002</v>
      </c>
      <c r="D15" s="43">
        <f t="shared" si="3"/>
        <v>167808330.64000002</v>
      </c>
      <c r="E15" s="43">
        <f t="shared" si="3"/>
        <v>115532746.83000001</v>
      </c>
      <c r="F15" s="43">
        <f t="shared" si="3"/>
        <v>115511608.83000001</v>
      </c>
      <c r="G15" s="43">
        <f t="shared" si="3"/>
        <v>52275583.810000017</v>
      </c>
    </row>
    <row r="16" spans="1:7" x14ac:dyDescent="0.2">
      <c r="A16" s="41" t="s">
        <v>105</v>
      </c>
      <c r="B16" s="24">
        <v>2210084.94</v>
      </c>
      <c r="C16" s="24">
        <v>-44189.33</v>
      </c>
      <c r="D16" s="24">
        <f>B16+C16</f>
        <v>2165895.61</v>
      </c>
      <c r="E16" s="24">
        <v>1499329.97</v>
      </c>
      <c r="F16" s="24">
        <v>1499329.97</v>
      </c>
      <c r="G16" s="24">
        <f t="shared" ref="G16:G22" si="4">D16-E16</f>
        <v>666565.6399999999</v>
      </c>
    </row>
    <row r="17" spans="1:7" x14ac:dyDescent="0.2">
      <c r="A17" s="41" t="s">
        <v>106</v>
      </c>
      <c r="B17" s="24">
        <v>98379472.230000004</v>
      </c>
      <c r="C17" s="24">
        <v>46058527.100000001</v>
      </c>
      <c r="D17" s="24">
        <f t="shared" ref="D17:D22" si="5">B17+C17</f>
        <v>144437999.33000001</v>
      </c>
      <c r="E17" s="24">
        <v>99548323.670000002</v>
      </c>
      <c r="F17" s="24">
        <v>99526185.670000002</v>
      </c>
      <c r="G17" s="24">
        <f t="shared" si="4"/>
        <v>44889675.660000011</v>
      </c>
    </row>
    <row r="18" spans="1:7" x14ac:dyDescent="0.2">
      <c r="A18" s="41" t="s">
        <v>107</v>
      </c>
      <c r="B18" s="24">
        <v>0</v>
      </c>
      <c r="C18" s="24">
        <v>0</v>
      </c>
      <c r="D18" s="24">
        <f t="shared" si="5"/>
        <v>0</v>
      </c>
      <c r="E18" s="24">
        <v>0</v>
      </c>
      <c r="F18" s="24">
        <v>0</v>
      </c>
      <c r="G18" s="24">
        <f t="shared" si="4"/>
        <v>0</v>
      </c>
    </row>
    <row r="19" spans="1:7" x14ac:dyDescent="0.2">
      <c r="A19" s="41" t="s">
        <v>108</v>
      </c>
      <c r="B19" s="24">
        <v>10966771.27</v>
      </c>
      <c r="C19" s="24">
        <v>1114394.77</v>
      </c>
      <c r="D19" s="24">
        <f t="shared" si="5"/>
        <v>12081166.039999999</v>
      </c>
      <c r="E19" s="24">
        <v>8820440.6099999994</v>
      </c>
      <c r="F19" s="24">
        <v>8820440.6099999994</v>
      </c>
      <c r="G19" s="24">
        <f t="shared" si="4"/>
        <v>3260725.4299999997</v>
      </c>
    </row>
    <row r="20" spans="1:7" x14ac:dyDescent="0.2">
      <c r="A20" s="41" t="s">
        <v>109</v>
      </c>
      <c r="B20" s="24">
        <v>5195140.3099999996</v>
      </c>
      <c r="C20" s="24">
        <v>960179.69</v>
      </c>
      <c r="D20" s="24">
        <f t="shared" si="5"/>
        <v>6155320</v>
      </c>
      <c r="E20" s="24">
        <v>3724211.15</v>
      </c>
      <c r="F20" s="24">
        <v>3725211.15</v>
      </c>
      <c r="G20" s="24">
        <f t="shared" si="4"/>
        <v>2431108.85</v>
      </c>
    </row>
    <row r="21" spans="1:7" x14ac:dyDescent="0.2">
      <c r="A21" s="41" t="s">
        <v>110</v>
      </c>
      <c r="B21" s="24">
        <v>1589824.77</v>
      </c>
      <c r="C21" s="24">
        <v>589620.82999999996</v>
      </c>
      <c r="D21" s="24">
        <f t="shared" si="5"/>
        <v>2179445.6</v>
      </c>
      <c r="E21" s="24">
        <v>1397067.14</v>
      </c>
      <c r="F21" s="24">
        <v>1397067.14</v>
      </c>
      <c r="G21" s="24">
        <f t="shared" si="4"/>
        <v>782378.4600000002</v>
      </c>
    </row>
    <row r="22" spans="1:7" x14ac:dyDescent="0.2">
      <c r="A22" s="41" t="s">
        <v>111</v>
      </c>
      <c r="B22" s="24">
        <v>742283.06</v>
      </c>
      <c r="C22" s="24">
        <v>46221</v>
      </c>
      <c r="D22" s="24">
        <f t="shared" si="5"/>
        <v>788504.06</v>
      </c>
      <c r="E22" s="24">
        <v>543374.29</v>
      </c>
      <c r="F22" s="24">
        <v>543374.29</v>
      </c>
      <c r="G22" s="24">
        <f t="shared" si="4"/>
        <v>245129.77000000002</v>
      </c>
    </row>
    <row r="23" spans="1:7" x14ac:dyDescent="0.2">
      <c r="A23" s="42"/>
      <c r="B23" s="24"/>
      <c r="C23" s="24"/>
      <c r="D23" s="24"/>
      <c r="E23" s="24"/>
      <c r="F23" s="24"/>
      <c r="G23" s="24"/>
    </row>
    <row r="24" spans="1:7" x14ac:dyDescent="0.2">
      <c r="A24" s="13" t="s">
        <v>112</v>
      </c>
      <c r="B24" s="43">
        <f t="shared" ref="B24:G24" si="6">SUM(B25:B33)</f>
        <v>4628041.76</v>
      </c>
      <c r="C24" s="43">
        <f t="shared" si="6"/>
        <v>3811696.69</v>
      </c>
      <c r="D24" s="43">
        <f t="shared" si="6"/>
        <v>8439738.4499999993</v>
      </c>
      <c r="E24" s="43">
        <f t="shared" si="6"/>
        <v>2628781.7200000002</v>
      </c>
      <c r="F24" s="43">
        <f t="shared" si="6"/>
        <v>2628781.7200000002</v>
      </c>
      <c r="G24" s="43">
        <f t="shared" si="6"/>
        <v>5810956.7300000004</v>
      </c>
    </row>
    <row r="25" spans="1:7" x14ac:dyDescent="0.2">
      <c r="A25" s="41" t="s">
        <v>113</v>
      </c>
      <c r="B25" s="24">
        <v>0</v>
      </c>
      <c r="C25" s="24">
        <v>0</v>
      </c>
      <c r="D25" s="24">
        <f>B25+C25</f>
        <v>0</v>
      </c>
      <c r="E25" s="24">
        <v>0</v>
      </c>
      <c r="F25" s="24">
        <v>0</v>
      </c>
      <c r="G25" s="24">
        <f t="shared" ref="G25:G33" si="7">D25-E25</f>
        <v>0</v>
      </c>
    </row>
    <row r="26" spans="1:7" x14ac:dyDescent="0.2">
      <c r="A26" s="41" t="s">
        <v>114</v>
      </c>
      <c r="B26" s="24">
        <v>0</v>
      </c>
      <c r="C26" s="24">
        <v>0</v>
      </c>
      <c r="D26" s="24">
        <f t="shared" ref="D26:D33" si="8">B26+C26</f>
        <v>0</v>
      </c>
      <c r="E26" s="24">
        <v>0</v>
      </c>
      <c r="F26" s="24">
        <v>0</v>
      </c>
      <c r="G26" s="24">
        <f t="shared" si="7"/>
        <v>0</v>
      </c>
    </row>
    <row r="27" spans="1:7" x14ac:dyDescent="0.2">
      <c r="A27" s="41" t="s">
        <v>115</v>
      </c>
      <c r="B27" s="24">
        <v>0</v>
      </c>
      <c r="C27" s="24">
        <v>0</v>
      </c>
      <c r="D27" s="24">
        <f t="shared" si="8"/>
        <v>0</v>
      </c>
      <c r="E27" s="24">
        <v>0</v>
      </c>
      <c r="F27" s="24">
        <v>0</v>
      </c>
      <c r="G27" s="24">
        <f t="shared" si="7"/>
        <v>0</v>
      </c>
    </row>
    <row r="28" spans="1:7" x14ac:dyDescent="0.2">
      <c r="A28" s="41" t="s">
        <v>116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7"/>
        <v>0</v>
      </c>
    </row>
    <row r="29" spans="1:7" x14ac:dyDescent="0.2">
      <c r="A29" s="41" t="s">
        <v>117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7"/>
        <v>0</v>
      </c>
    </row>
    <row r="30" spans="1:7" x14ac:dyDescent="0.2">
      <c r="A30" s="41" t="s">
        <v>118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7"/>
        <v>0</v>
      </c>
    </row>
    <row r="31" spans="1:7" x14ac:dyDescent="0.2">
      <c r="A31" s="41" t="s">
        <v>119</v>
      </c>
      <c r="B31" s="24">
        <v>1632873.53</v>
      </c>
      <c r="C31" s="24">
        <v>2988276</v>
      </c>
      <c r="D31" s="24">
        <f t="shared" si="8"/>
        <v>4621149.53</v>
      </c>
      <c r="E31" s="24">
        <v>940080.63</v>
      </c>
      <c r="F31" s="24">
        <v>940080.63</v>
      </c>
      <c r="G31" s="24">
        <f t="shared" si="7"/>
        <v>3681068.9000000004</v>
      </c>
    </row>
    <row r="32" spans="1:7" x14ac:dyDescent="0.2">
      <c r="A32" s="41" t="s">
        <v>120</v>
      </c>
      <c r="B32" s="24">
        <v>2995168.23</v>
      </c>
      <c r="C32" s="24">
        <v>823420.69</v>
      </c>
      <c r="D32" s="24">
        <f t="shared" si="8"/>
        <v>3818588.92</v>
      </c>
      <c r="E32" s="24">
        <v>1688701.09</v>
      </c>
      <c r="F32" s="24">
        <v>1688701.09</v>
      </c>
      <c r="G32" s="24">
        <f t="shared" si="7"/>
        <v>2129887.83</v>
      </c>
    </row>
    <row r="33" spans="1:7" x14ac:dyDescent="0.2">
      <c r="A33" s="41" t="s">
        <v>121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7"/>
        <v>0</v>
      </c>
    </row>
    <row r="34" spans="1:7" x14ac:dyDescent="0.2">
      <c r="A34" s="42"/>
      <c r="B34" s="24"/>
      <c r="C34" s="24"/>
      <c r="D34" s="24"/>
      <c r="E34" s="24"/>
      <c r="F34" s="24"/>
      <c r="G34" s="24"/>
    </row>
    <row r="35" spans="1:7" x14ac:dyDescent="0.2">
      <c r="A35" s="13" t="s">
        <v>122</v>
      </c>
      <c r="B35" s="43">
        <f t="shared" ref="B35:G35" si="9">SUM(B36:B39)</f>
        <v>0</v>
      </c>
      <c r="C35" s="43">
        <f t="shared" si="9"/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7" x14ac:dyDescent="0.2">
      <c r="A36" s="41" t="s">
        <v>123</v>
      </c>
      <c r="B36" s="24">
        <v>0</v>
      </c>
      <c r="C36" s="24">
        <v>0</v>
      </c>
      <c r="D36" s="24">
        <f>B36+C36</f>
        <v>0</v>
      </c>
      <c r="E36" s="24">
        <v>0</v>
      </c>
      <c r="F36" s="24">
        <v>0</v>
      </c>
      <c r="G36" s="24">
        <f t="shared" ref="G36:G39" si="10">D36-E36</f>
        <v>0</v>
      </c>
    </row>
    <row r="37" spans="1:7" ht="22.5" x14ac:dyDescent="0.2">
      <c r="A37" s="41" t="s">
        <v>124</v>
      </c>
      <c r="B37" s="24">
        <v>0</v>
      </c>
      <c r="C37" s="24">
        <v>0</v>
      </c>
      <c r="D37" s="24">
        <f t="shared" ref="D37:D39" si="11">B37+C37</f>
        <v>0</v>
      </c>
      <c r="E37" s="24">
        <v>0</v>
      </c>
      <c r="F37" s="24">
        <v>0</v>
      </c>
      <c r="G37" s="24">
        <f t="shared" si="10"/>
        <v>0</v>
      </c>
    </row>
    <row r="38" spans="1:7" x14ac:dyDescent="0.2">
      <c r="A38" s="41" t="s">
        <v>125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0"/>
        <v>0</v>
      </c>
    </row>
    <row r="39" spans="1:7" x14ac:dyDescent="0.2">
      <c r="A39" s="41" t="s">
        <v>126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0"/>
        <v>0</v>
      </c>
    </row>
    <row r="40" spans="1:7" x14ac:dyDescent="0.2">
      <c r="A40" s="42"/>
      <c r="B40" s="24"/>
      <c r="C40" s="24"/>
      <c r="D40" s="24"/>
      <c r="E40" s="24"/>
      <c r="F40" s="24"/>
      <c r="G40" s="24"/>
    </row>
    <row r="41" spans="1:7" x14ac:dyDescent="0.2">
      <c r="A41" s="30" t="s">
        <v>8</v>
      </c>
      <c r="B41" s="25">
        <f t="shared" ref="B41:G41" si="12">SUM(B35+B24+B15+B5)</f>
        <v>297227309.19999999</v>
      </c>
      <c r="C41" s="25">
        <f t="shared" si="12"/>
        <v>71603498.900000006</v>
      </c>
      <c r="D41" s="25">
        <f t="shared" si="12"/>
        <v>368830808.10000002</v>
      </c>
      <c r="E41" s="25">
        <f t="shared" si="12"/>
        <v>255784427.19</v>
      </c>
      <c r="F41" s="25">
        <f t="shared" si="12"/>
        <v>255760403.19</v>
      </c>
      <c r="G41" s="25">
        <f t="shared" si="12"/>
        <v>113046380.91000003</v>
      </c>
    </row>
    <row r="46" spans="1:7" x14ac:dyDescent="0.2">
      <c r="A46" s="20"/>
      <c r="B46"/>
      <c r="C46"/>
      <c r="D46" s="20"/>
      <c r="E46" s="20"/>
      <c r="F46" s="20"/>
    </row>
    <row r="47" spans="1:7" ht="12" x14ac:dyDescent="0.2">
      <c r="A47" s="19" t="s">
        <v>168</v>
      </c>
      <c r="B47"/>
      <c r="C47"/>
      <c r="D47" s="61" t="s">
        <v>169</v>
      </c>
      <c r="E47" s="61"/>
      <c r="F47" s="61"/>
    </row>
    <row r="48" spans="1:7" ht="47.25" customHeight="1" x14ac:dyDescent="0.2">
      <c r="A48" s="21" t="s">
        <v>170</v>
      </c>
      <c r="B48"/>
      <c r="C48"/>
      <c r="D48" s="62" t="s">
        <v>171</v>
      </c>
      <c r="E48" s="62"/>
      <c r="F48" s="62"/>
    </row>
    <row r="49" spans="1:1" ht="12" x14ac:dyDescent="0.2">
      <c r="A49" s="19" t="s">
        <v>172</v>
      </c>
    </row>
    <row r="50" spans="1:1" ht="12" x14ac:dyDescent="0.2">
      <c r="A50" s="19" t="s">
        <v>173</v>
      </c>
    </row>
  </sheetData>
  <sheetProtection formatCells="0" formatColumns="0" formatRows="0" autoFilter="0"/>
  <mergeCells count="4">
    <mergeCell ref="G2:G3"/>
    <mergeCell ref="A1:G1"/>
    <mergeCell ref="D47:F47"/>
    <mergeCell ref="D48:F4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</vt:lpstr>
      <vt:lpstr>CTG</vt:lpstr>
      <vt:lpstr>COG</vt:lpstr>
      <vt:lpstr>CFG</vt:lpstr>
      <vt:lpstr>COG!Área_de_impresión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2025-10-14T15:57:32Z</cp:lastPrinted>
  <dcterms:created xsi:type="dcterms:W3CDTF">2014-02-10T03:37:14Z</dcterms:created>
  <dcterms:modified xsi:type="dcterms:W3CDTF">2025-10-15T19:39:03Z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