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Presupuestal\"/>
    </mc:Choice>
  </mc:AlternateContent>
  <xr:revisionPtr revIDLastSave="0" documentId="8_{B4A26E4B-5772-4A8D-8E3B-91102131DA1C}" xr6:coauthVersionLast="47" xr6:coauthVersionMax="47" xr10:uidLastSave="{00000000-0000-0000-0000-000000000000}"/>
  <bookViews>
    <workbookView xWindow="-120" yWindow="-120" windowWidth="20730" windowHeight="11040" tabRatio="885" activeTab="2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<sst xmlns="http://schemas.openxmlformats.org/spreadsheetml/2006/main" count="221" uniqueCount="144">
  <si>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</si>
  <si>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</si>
  <si>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</si>
  <si>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</si>
  <si>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</si>
  <si>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</si>
  <si>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</si>
  <si>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</si>
  <si>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</si>
  <si>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</si>
  <si>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</si>
  <si>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</si>
  <si>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</si>
  <si>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</si>
  <si>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</si>
  <si>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</si>
  <si>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</si>
  <si>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</si>
  <si>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</si>
  <si>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</si>
  <si>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</si>
  <si>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</si>
  <si>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</si>
  <si>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</si>
  <si>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</si>
  <si>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</si>
  <si>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</si>
  <si>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</si>
  <si>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</si>
  <si>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</si>
  <si>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</si>
  <si>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</si>
  <si>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</si>
  <si>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</si>
  <si>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</si>
  <si>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</si>
  <si>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</si>
  <si>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</si>
  <si>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</si>
  <si>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</si>
  <si>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</si>
  <si>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</si>
  <si>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</si>
  <si>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</si>
  <si>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</si>
  <si>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</si>
  <si>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</si>
  <si>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</si>
  <si>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</si>
  <si>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</si>
  <si>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</si>
  <si>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</si>
  <si>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</si>
  <si>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</si>
  <si>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</si>
  <si>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</si>
  <si>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</si>
  <si>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</si>
  <si>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</si>
  <si>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</si>
  <si>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</si>
  <si>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</si>
  <si>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</si>
  <si>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</si>
  <si>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</si>
  <si>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</si>
  <si>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</si>
  <si>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</si>
  <si>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</si>
  <si>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</si>
  <si>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</si>
  <si>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</si>
  <si>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</si>
  <si>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</si>
  <si>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</si>
  <si>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</si>
  <si>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</si>
  <si>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</si>
  <si>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</si>
  <si>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</si>
  <si>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</si>
  <si>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</si>
  <si>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</si>
  <si>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</si>
  <si>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</si>
  <si>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</si>
  <si>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</si>
  <si>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</si>
  <si>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</si>
  <si>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</si>
  <si>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</si>
  <si>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</si>
  <si>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</si>
  <si>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</si>
  <si>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</si>
  <si>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</si>
  <si>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</si>
  <si>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</si>
  <si>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</si>
  <si>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</si>
  <si>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</si>
  <si>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</si>
  <si>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</si>
  <si>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</si>
  <si>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</si>
  <si>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</si>
  <si>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</si>
  <si>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</si>
  <si>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</si>
  <si>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</si>
  <si>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</si>
  <si>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</si>
  <si>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</si>
  <si>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</si>
  <si>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</si>
  <si>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</si>
  <si>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</si>
  <si>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</si>
  <si>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</si>
  <si>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</si>
  <si>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</si>
  <si>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</si>
  <si>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</si>
  <si>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</si>
  <si>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</si>
  <si>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</si>
  <si>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</si>
  <si>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</si>
  <si>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</si>
  <si>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</si>
  <si>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</si>
  <si>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INTEGRAL PARA EL DESARROLLO DE LA FAMILIA DEL MUNICIPIO DE MOROLEÓN, GTO.
Estado Analítico del Ejercicio del Presupuesto de Egresos
Clasificación por Objeto del Gasto (Capítulo y Concepto)
Del 1 de Enero al 30 de Junio de 2026
(Cifras en Pesos)</t>
  </si>
  <si>
    <t>SISTEMA INTEGRAL PARA EL DESARROLLO DE LA FAMILIA DEL MUNICIPIO DE MOROLEÓN, GTO.
Estado Analítico del Ejercicio del Presupuesto de Egresos
Clasificación Económica (por Tipo de Gasto)
Del 1 de Enero al 30 de Junio de 2026
(Cifras en Pesos)</t>
  </si>
  <si>
    <t>31120M20D010000 DIRECCION GENERAL</t>
  </si>
  <si>
    <t>SISTEMA INTEGRAL PARA EL DESARROLLO DE LA FAMILIA DEL MUNICIPIO DE MOROLEÓN, GTO.
Estado Analítico del Ejercicio del Presupuesto de Egresos
Clasificación Administrativa
Del 1 de Enero al 30 de Junio de 2026
(Cifras en Pesos)</t>
  </si>
  <si>
    <t>SISTEMA INTEGRAL PARA EL DESARROLLO DE LA FAMILIA DEL MUNICIPIO DE MOROLEÓN, GTO.
Estado Analítico del Ejercicio del Presupuesto de Egresos
Clasificación Funcional (Finalidad y Función)
Del 1 de Enero al 30 de Junio de 2026
(Cifras en Pesos)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</si>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</sst>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Protection="1">
      <protection locked="0"/>
    </xf>
    <xf numFmtId="4" fontId="7" fillId="2" borderId="5" xfId="9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4" fontId="3" fillId="0" borderId="9" xfId="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3" fillId="0" borderId="0" xfId="0" applyFont="1" applyAlignment="1">
      <alignment horizontal="left" indent="1"/>
    </xf>
    <xf numFmtId="0" fontId="3" fillId="0" borderId="4" xfId="0" applyFont="1" applyBorder="1" applyAlignment="1">
      <alignment horizontal="left" indent="1"/>
    </xf>
    <xf numFmtId="0" fontId="3" fillId="0" borderId="2" xfId="9" applyFont="1" applyBorder="1" applyAlignment="1">
      <alignment horizontal="left" vertical="center" indent="1"/>
    </xf>
    <xf numFmtId="0" fontId="3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3" fillId="0" borderId="0" xfId="0" applyFont="1" applyAlignment="1">
      <alignment horizontal="left" wrapText="1" indent="1"/>
    </xf>
    <xf numFmtId="0" fontId="7" fillId="2" borderId="3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vertical="center"/>
    </xf>
    <xf numFmtId="0" fontId="7" fillId="0" borderId="0" xfId="9" applyFont="1" applyAlignment="1">
      <alignment vertical="center"/>
    </xf>
    <xf numFmtId="0" fontId="7" fillId="0" borderId="11" xfId="9" applyFont="1" applyBorder="1" applyAlignment="1">
      <alignment horizontal="center" vertical="center" wrapText="1"/>
    </xf>
    <xf numFmtId="0" fontId="3" fillId="0" borderId="4" xfId="0" applyFont="1" applyBorder="1"/>
    <xf numFmtId="3" fontId="3" fillId="0" borderId="11" xfId="0" applyNumberFormat="1" applyFont="1" applyBorder="1" applyProtection="1">
      <protection locked="0"/>
    </xf>
    <xf numFmtId="3" fontId="7" fillId="0" borderId="5" xfId="0" applyNumberFormat="1" applyFont="1" applyBorder="1" applyProtection="1">
      <protection locked="0"/>
    </xf>
    <xf numFmtId="3" fontId="3" fillId="0" borderId="10" xfId="0" applyNumberFormat="1" applyFont="1" applyBorder="1" applyProtection="1">
      <protection locked="0"/>
    </xf>
    <xf numFmtId="3" fontId="7" fillId="0" borderId="10" xfId="0" applyNumberFormat="1" applyFont="1" applyBorder="1" applyProtection="1">
      <protection locked="0"/>
    </xf>
    <xf numFmtId="3" fontId="7" fillId="0" borderId="9" xfId="0" applyNumberFormat="1" applyFont="1" applyBorder="1" applyProtection="1">
      <protection locked="0"/>
    </xf>
    <xf numFmtId="3" fontId="7" fillId="0" borderId="11" xfId="0" applyNumberFormat="1" applyFont="1" applyBorder="1" applyProtection="1">
      <protection locked="0"/>
    </xf>
    <xf numFmtId="0" fontId="7" fillId="0" borderId="0" xfId="0" applyFont="1"/>
    <xf numFmtId="0" fontId="7" fillId="0" borderId="3" xfId="0" applyFont="1" applyBorder="1"/>
    <xf numFmtId="0" fontId="7" fillId="0" borderId="8" xfId="0" applyFont="1" applyBorder="1" applyAlignment="1" applyProtection="1">
      <alignment horizontal="center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center" vertical="top"/>
      <protection locked="0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left" vertical="top"/>
      <protection locked="0"/>
    </xf>
    <xf numFmtId="0" fontId="7" fillId="2" borderId="13" xfId="9" applyFont="1" applyFill="1" applyBorder="1" applyAlignment="1" applyProtection="1">
      <alignment horizontal="center" vertical="center" wrapText="1"/>
      <protection locked="0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2" xfId="9" applyFont="1" applyFill="1" applyBorder="1" applyAlignment="1" applyProtection="1">
      <alignment horizontal="center" vertical="center" wrapText="1"/>
      <protection locked="0"/>
    </xf>
  </cellXfs>
  <cellStyles count="4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37" xr:uid="{FA59D668-424D-46BC-AB8F-83C2EAF3433E}"/>
    <cellStyle name="Millares 2 2 3" xfId="27" xr:uid="{DEACEEDF-F852-4460-BB93-53A934498E1B}"/>
    <cellStyle name="Millares 2 2 4" xfId="17" xr:uid="{FED5F470-4CFD-44EE-83DA-5CA86FAA9B2A}"/>
    <cellStyle name="Millares 2 3" xfId="4" xr:uid="{00000000-0005-0000-0000-000003000000}"/>
    <cellStyle name="Millares 2 3 2" xfId="38" xr:uid="{B62A5A74-0066-4128-A5F2-11DC52198F3D}"/>
    <cellStyle name="Millares 2 3 3" xfId="28" xr:uid="{772314A9-F356-4677-9BE2-93FEA69760F0}"/>
    <cellStyle name="Millares 2 3 4" xfId="18" xr:uid="{02282B7C-1111-4467-B998-D94CC241AE6C}"/>
    <cellStyle name="Millares 2 4" xfId="25" xr:uid="{6BB823B0-9780-42F5-BF69-2492A07820F9}"/>
    <cellStyle name="Millares 2 4 2" xfId="45" xr:uid="{C830F60E-85B9-4768-9BC8-A3DDE0DC2837}"/>
    <cellStyle name="Millares 2 4 3" xfId="35" xr:uid="{34C3CF1C-0518-4D6B-96DD-7550AE15E1E9}"/>
    <cellStyle name="Millares 2 5" xfId="36" xr:uid="{A7DB67CE-5DF1-44E7-B291-B8A0042EC854}"/>
    <cellStyle name="Millares 2 6" xfId="26" xr:uid="{29ED17CF-BD5F-41F6-8A3B-CED097DEA0CA}"/>
    <cellStyle name="Millares 2 7" xfId="16" xr:uid="{A4B46587-14DF-479E-A309-3EC65224F2AA}"/>
    <cellStyle name="Millares 3" xfId="5" xr:uid="{00000000-0005-0000-0000-000004000000}"/>
    <cellStyle name="Millares 3 2" xfId="39" xr:uid="{AB713F1D-02FE-4D26-9E4C-C1A373D64BFC}"/>
    <cellStyle name="Millares 3 3" xfId="29" xr:uid="{F0CE0975-B168-4171-ADA5-FD954839E386}"/>
    <cellStyle name="Millares 3 4" xfId="19" xr:uid="{BBA1105E-C920-4BD7-B6FA-E97754A3B050}"/>
    <cellStyle name="Moneda 2" xfId="6" xr:uid="{00000000-0005-0000-0000-000005000000}"/>
    <cellStyle name="Moneda 2 2" xfId="40" xr:uid="{7A7F9299-5A2A-4935-8F2C-A94B2E54ABC9}"/>
    <cellStyle name="Moneda 2 3" xfId="30" xr:uid="{6B4078B4-AD15-4BCA-82E7-499250FABAD7}"/>
    <cellStyle name="Moneda 2 4" xfId="20" xr:uid="{95E2252A-1D6B-4035-A890-B3E79773032C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41" xr:uid="{505BED45-C7D4-47B5-ACCC-8E1A4D7EE42D}"/>
    <cellStyle name="Normal 2 4" xfId="31" xr:uid="{0B714AE2-C1E9-4DBA-A868-A780553C7167}"/>
    <cellStyle name="Normal 2 5" xfId="21" xr:uid="{DE9F0BA0-CFC6-4FE7-BE64-AFC071FCE508}"/>
    <cellStyle name="Normal 3" xfId="9" xr:uid="{00000000-0005-0000-0000-000009000000}"/>
    <cellStyle name="Normal 3 2" xfId="42" xr:uid="{5B26A8B3-ECF2-4930-8558-C4005A37089F}"/>
    <cellStyle name="Normal 3 3" xfId="32" xr:uid="{0443239D-5936-4DF6-B15B-EB130ACFC92E}"/>
    <cellStyle name="Normal 3 4" xfId="22" xr:uid="{9D97F822-2ECD-4468-A2BE-EC8DCC9444EA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44" xr:uid="{3BD4C43E-6354-4D71-8F16-C5093AB276D4}"/>
    <cellStyle name="Normal 6 2 3" xfId="34" xr:uid="{5C80C517-F155-48A6-B029-B47AD067FEA0}"/>
    <cellStyle name="Normal 6 2 4" xfId="24" xr:uid="{505B97E5-8144-40E4-B4E1-9F05BB8938A1}"/>
    <cellStyle name="Normal 6 3" xfId="43" xr:uid="{92B75432-8779-407C-B0FF-709E5CC5A9BA}"/>
    <cellStyle name="Normal 6 4" xfId="33" xr:uid="{BE3901F2-96AB-4D16-B0A4-372C79B7BFE1}"/>
    <cellStyle name="Normal 6 5" xfId="23" xr:uid="{50CAB234-31C7-4851-9A96-ADFB0F6AAA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0</xdr:rowOff>
    </xdr:from>
    <xdr:to>
      <xdr:col>6</xdr:col>
      <xdr:colOff>1033007</xdr:colOff>
      <xdr:row>0</xdr:row>
      <xdr:rowOff>704850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C2C2D9-44C2-4B0C-AE00-95E68AFD7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53650" y="0"/>
          <a:ext cx="718682" cy="704850"/>
        </a:xfrm>
        <a:prstGeom prst="rect">
          <a:avLst/>
        </a:prstGeom>
      </xdr:spPr>
    </xdr:pic>
    <xdr:clientData/>
  </xdr:twoCellAnchor>
  <xdr:twoCellAnchor editAs="oneCell">
    <xdr:from>
      <xdr:col>6</xdr:col>
      <xdr:colOff>380999</xdr:colOff>
      <xdr:row>15</xdr:row>
      <xdr:rowOff>28575</xdr:rowOff>
    </xdr:from>
    <xdr:to>
      <xdr:col>6</xdr:col>
      <xdr:colOff>1033006</xdr:colOff>
      <xdr:row>15</xdr:row>
      <xdr:rowOff>668033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74FE49-D028-48A4-907B-A2565BA65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20324" y="2924175"/>
          <a:ext cx="652007" cy="639458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27</xdr:row>
      <xdr:rowOff>10257</xdr:rowOff>
    </xdr:from>
    <xdr:to>
      <xdr:col>6</xdr:col>
      <xdr:colOff>1042533</xdr:colOff>
      <xdr:row>27</xdr:row>
      <xdr:rowOff>733791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11EEEC-8694-42E0-AF3F-73260CF21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44125" y="5315682"/>
          <a:ext cx="737733" cy="72353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27</xdr:row>
      <xdr:rowOff>28575</xdr:rowOff>
    </xdr:from>
    <xdr:to>
      <xdr:col>0</xdr:col>
      <xdr:colOff>733425</xdr:colOff>
      <xdr:row>27</xdr:row>
      <xdr:rowOff>723900</xdr:rowOff>
    </xdr:to>
    <xdr:pic>
      <xdr:nvPicPr>
        <xdr:cNvPr id="5" name="image1.jpg">
          <a:extLst>
            <a:ext uri="{FF2B5EF4-FFF2-40B4-BE49-F238E27FC236}">
              <a16:creationId xmlns:a16="http://schemas.microsoft.com/office/drawing/2014/main" id="{3097304F-D4EE-4FE0-B4BA-814B35AD6C71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9050" y="5334000"/>
          <a:ext cx="714375" cy="69532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1</xdr:colOff>
      <xdr:row>15</xdr:row>
      <xdr:rowOff>28575</xdr:rowOff>
    </xdr:from>
    <xdr:to>
      <xdr:col>0</xdr:col>
      <xdr:colOff>695325</xdr:colOff>
      <xdr:row>15</xdr:row>
      <xdr:rowOff>685800</xdr:rowOff>
    </xdr:to>
    <xdr:pic>
      <xdr:nvPicPr>
        <xdr:cNvPr id="6" name="image1.jpg">
          <a:extLst>
            <a:ext uri="{FF2B5EF4-FFF2-40B4-BE49-F238E27FC236}">
              <a16:creationId xmlns:a16="http://schemas.microsoft.com/office/drawing/2014/main" id="{1A04CD74-FC55-4E75-84A1-79BEA114C02D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" y="2924175"/>
          <a:ext cx="695324" cy="657225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0</xdr:row>
      <xdr:rowOff>695325</xdr:rowOff>
    </xdr:to>
    <xdr:pic>
      <xdr:nvPicPr>
        <xdr:cNvPr id="7" name="image1.jpg">
          <a:extLst>
            <a:ext uri="{FF2B5EF4-FFF2-40B4-BE49-F238E27FC236}">
              <a16:creationId xmlns:a16="http://schemas.microsoft.com/office/drawing/2014/main" id="{FB71CA51-8069-4662-AF1C-3FB7502BB69F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381000</xdr:colOff>
      <xdr:row>0</xdr:row>
      <xdr:rowOff>0</xdr:rowOff>
    </xdr:from>
    <xdr:to>
      <xdr:col>6</xdr:col>
      <xdr:colOff>1044000</xdr:colOff>
      <xdr:row>0</xdr:row>
      <xdr:rowOff>609600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2A4E0D-94BD-4A5D-B84C-B43E32C02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0" y="0"/>
          <a:ext cx="663000" cy="609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676275</xdr:colOff>
      <xdr:row>0</xdr:row>
      <xdr:rowOff>619125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3CC3C57C-4CAD-4D1D-8F65-8C3610B9EF4C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676275" cy="619125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257175</xdr:colOff>
      <xdr:row>0</xdr:row>
      <xdr:rowOff>0</xdr:rowOff>
    </xdr:from>
    <xdr:to>
      <xdr:col>7</xdr:col>
      <xdr:colOff>0</xdr:colOff>
      <xdr:row>0</xdr:row>
      <xdr:rowOff>752670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72C6EB-88DE-4B6A-9A3F-1894E8723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72575" y="0"/>
          <a:ext cx="790575" cy="7526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38100</xdr:rowOff>
    </xdr:from>
    <xdr:to>
      <xdr:col>0</xdr:col>
      <xdr:colOff>781050</xdr:colOff>
      <xdr:row>0</xdr:row>
      <xdr:rowOff>733425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D74BAAE5-6EE1-4BA4-BC4F-0EC1163F2B28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38100"/>
          <a:ext cx="781050" cy="69532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0</xdr:row>
      <xdr:rowOff>9525</xdr:rowOff>
    </xdr:from>
    <xdr:to>
      <xdr:col>6</xdr:col>
      <xdr:colOff>1028699</xdr:colOff>
      <xdr:row>0</xdr:row>
      <xdr:rowOff>710149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E74332-73E5-4235-A52A-A360F30A0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4575" y="9525"/>
          <a:ext cx="847724" cy="7006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790575</xdr:colOff>
      <xdr:row>0</xdr:row>
      <xdr:rowOff>695325</xdr:rowOff>
    </xdr:to>
    <xdr:pic>
      <xdr:nvPicPr>
        <xdr:cNvPr id="3" name="image1.jpg">
          <a:extLst>
            <a:ext uri="{FF2B5EF4-FFF2-40B4-BE49-F238E27FC236}">
              <a16:creationId xmlns:a16="http://schemas.microsoft.com/office/drawing/2014/main" id="{2BDE00CE-5934-460B-9569-D7490E1E470E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0"/>
          <a:ext cx="790575" cy="6953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showGridLines="0" workbookViewId="0">
      <selection activeCell="A10" sqref="A10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40" t="s">
        <v>134</v>
      </c>
      <c r="B1" s="41"/>
      <c r="C1" s="41"/>
      <c r="D1" s="41"/>
      <c r="E1" s="41"/>
      <c r="F1" s="41"/>
      <c r="G1" s="42"/>
    </row>
    <row r="2" spans="1:7" x14ac:dyDescent="0.2">
      <c r="A2" s="19"/>
      <c r="B2" s="36" t="s">
        <v>59</v>
      </c>
      <c r="C2" s="37"/>
      <c r="D2" s="37"/>
      <c r="E2" s="37"/>
      <c r="F2" s="38"/>
      <c r="G2" s="34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5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133</v>
      </c>
      <c r="B5" s="23">
        <v>13910232.24</v>
      </c>
      <c r="C5" s="23">
        <v>2893504.74</v>
      </c>
      <c r="D5" s="23">
        <f>B5+C5</f>
        <v>16803736.98</v>
      </c>
      <c r="E5" s="23">
        <v>7412232.4400000004</v>
      </c>
      <c r="F5" s="23">
        <v>7412232.4400000004</v>
      </c>
      <c r="G5" s="23">
        <f>D5-E5</f>
        <v>9391504.5399999991</v>
      </c>
    </row>
    <row r="6" spans="1:7" x14ac:dyDescent="0.2">
      <c r="A6" s="14" t="s">
        <v>50</v>
      </c>
      <c r="B6" s="23">
        <v>0</v>
      </c>
      <c r="C6" s="23">
        <v>0</v>
      </c>
      <c r="D6" s="23">
        <f t="shared" ref="D6:D11" si="0">B6+C6</f>
        <v>0</v>
      </c>
      <c r="E6" s="23">
        <v>0</v>
      </c>
      <c r="F6" s="23">
        <v>0</v>
      </c>
      <c r="G6" s="23">
        <f t="shared" ref="G6:G11" si="1">D6-E6</f>
        <v>0</v>
      </c>
    </row>
    <row r="7" spans="1:7" x14ac:dyDescent="0.2">
      <c r="A7" s="14" t="s">
        <v>51</v>
      </c>
      <c r="B7" s="23">
        <v>0</v>
      </c>
      <c r="C7" s="23">
        <v>0</v>
      </c>
      <c r="D7" s="23">
        <f t="shared" si="0"/>
        <v>0</v>
      </c>
      <c r="E7" s="23">
        <v>0</v>
      </c>
      <c r="F7" s="23">
        <v>0</v>
      </c>
      <c r="G7" s="23">
        <f t="shared" si="1"/>
        <v>0</v>
      </c>
    </row>
    <row r="8" spans="1:7" x14ac:dyDescent="0.2">
      <c r="A8" s="14" t="s">
        <v>52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125</v>
      </c>
      <c r="B14" s="24">
        <f t="shared" ref="B14:G14" si="4">SUM(B5:B13)</f>
        <v>13910232.24</v>
      </c>
      <c r="C14" s="24">
        <f t="shared" si="4"/>
        <v>2893504.74</v>
      </c>
      <c r="D14" s="24">
        <f t="shared" si="4"/>
        <v>16803736.98</v>
      </c>
      <c r="E14" s="24">
        <f t="shared" si="4"/>
        <v>7412232.4400000004</v>
      </c>
      <c r="F14" s="24">
        <f t="shared" si="4"/>
        <v>7412232.4400000004</v>
      </c>
      <c r="G14" s="24">
        <f t="shared" si="4"/>
        <v>9391504.5399999991</v>
      </c>
    </row>
    <row r="16" spans="1:7" ht="55.35" customHeight="1" x14ac:dyDescent="0.2">
      <c r="A16" s="40" t="s">
        <v>134</v>
      </c>
      <c r="B16" s="41"/>
      <c r="C16" s="41"/>
      <c r="D16" s="41"/>
      <c r="E16" s="41"/>
      <c r="F16" s="41"/>
      <c r="G16" s="42"/>
    </row>
    <row r="17" spans="1:7" x14ac:dyDescent="0.2">
      <c r="A17" s="19"/>
      <c r="B17" s="36" t="s">
        <v>59</v>
      </c>
      <c r="C17" s="37"/>
      <c r="D17" s="37"/>
      <c r="E17" s="37"/>
      <c r="F17" s="38"/>
      <c r="G17" s="34" t="s">
        <v>58</v>
      </c>
    </row>
    <row r="18" spans="1:7" ht="22.5" x14ac:dyDescent="0.2">
      <c r="A18" s="18" t="s">
        <v>53</v>
      </c>
      <c r="B18" s="2" t="s">
        <v>54</v>
      </c>
      <c r="C18" s="2" t="s">
        <v>117</v>
      </c>
      <c r="D18" s="2" t="s">
        <v>55</v>
      </c>
      <c r="E18" s="2" t="s">
        <v>56</v>
      </c>
      <c r="F18" s="2" t="s">
        <v>57</v>
      </c>
      <c r="G18" s="35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126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125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6" t="s">
        <v>134</v>
      </c>
      <c r="B28" s="37"/>
      <c r="C28" s="37"/>
      <c r="D28" s="37"/>
      <c r="E28" s="37"/>
      <c r="F28" s="37"/>
      <c r="G28" s="38"/>
    </row>
    <row r="29" spans="1:7" x14ac:dyDescent="0.2">
      <c r="A29" s="19"/>
      <c r="B29" s="36" t="s">
        <v>59</v>
      </c>
      <c r="C29" s="37"/>
      <c r="D29" s="37"/>
      <c r="E29" s="37"/>
      <c r="F29" s="38"/>
      <c r="G29" s="34" t="s">
        <v>58</v>
      </c>
    </row>
    <row r="30" spans="1:7" ht="22.5" x14ac:dyDescent="0.2">
      <c r="A30" s="18" t="s">
        <v>53</v>
      </c>
      <c r="B30" s="2" t="s">
        <v>54</v>
      </c>
      <c r="C30" s="2" t="s">
        <v>117</v>
      </c>
      <c r="D30" s="2" t="s">
        <v>55</v>
      </c>
      <c r="E30" s="2" t="s">
        <v>56</v>
      </c>
      <c r="F30" s="2" t="s">
        <v>57</v>
      </c>
      <c r="G30" s="35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127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128</v>
      </c>
      <c r="B46" s="23">
        <v>13910232.24</v>
      </c>
      <c r="C46" s="23">
        <v>2893504.74</v>
      </c>
      <c r="D46" s="23">
        <f t="shared" ref="D46" si="12">B46+C46</f>
        <v>16803736.98</v>
      </c>
      <c r="E46" s="23">
        <v>7412232.4400000004</v>
      </c>
      <c r="F46" s="23">
        <v>7412232.4400000004</v>
      </c>
      <c r="G46" s="23">
        <f t="shared" ref="G46" si="13">D46-E46</f>
        <v>9391504.5399999991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125</v>
      </c>
      <c r="B48" s="24">
        <f t="shared" ref="B48:G48" si="14">SUM(B32:B46)</f>
        <v>13910232.24</v>
      </c>
      <c r="C48" s="24">
        <f t="shared" si="14"/>
        <v>2893504.74</v>
      </c>
      <c r="D48" s="24">
        <f t="shared" si="14"/>
        <v>16803736.98</v>
      </c>
      <c r="E48" s="24">
        <f t="shared" si="14"/>
        <v>7412232.4400000004</v>
      </c>
      <c r="F48" s="24">
        <f t="shared" si="14"/>
        <v>7412232.4400000004</v>
      </c>
      <c r="G48" s="24">
        <f t="shared" si="14"/>
        <v>9391504.5399999991</v>
      </c>
    </row>
    <row r="50" spans="1:3" x14ac:dyDescent="0.2">
      <c r="A50" s="1" t="s">
        <v>118</v>
      </c>
    </row>
    <row r="52" spans="1:3" x14ac:dyDescent="0.2">
      <c r="A52" s="32" t="s">
        <v>136</v>
      </c>
      <c r="B52" s="39" t="s">
        <v>137</v>
      </c>
      <c r="C52" s="39"/>
    </row>
    <row r="53" spans="1:3" x14ac:dyDescent="0.2">
      <c r="A53" s="32" t="s">
        <v>138</v>
      </c>
      <c r="B53" s="32" t="s">
        <v>139</v>
      </c>
      <c r="C53"/>
    </row>
    <row r="54" spans="1:3" x14ac:dyDescent="0.2">
      <c r="A54" s="32" t="s">
        <v>140</v>
      </c>
      <c r="B54" s="33" t="s">
        <v>141</v>
      </c>
      <c r="C54" s="33"/>
    </row>
    <row r="55" spans="1:3" x14ac:dyDescent="0.2">
      <c r="A55" s="32" t="s">
        <v>142</v>
      </c>
      <c r="B55" s="33" t="s">
        <v>143</v>
      </c>
      <c r="C55" s="33"/>
    </row>
  </sheetData>
  <sheetProtection formatCells="0" formatColumns="0" formatRows="0" insertRows="0" deleteRows="0" autoFilter="0"/>
  <mergeCells count="12">
    <mergeCell ref="B52:C52"/>
    <mergeCell ref="B54:C54"/>
    <mergeCell ref="B55:C55"/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"/>
  <sheetViews>
    <sheetView showGridLines="0" zoomScaleNormal="100" workbookViewId="0">
      <selection activeCell="B10" sqref="B10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6" t="s">
        <v>132</v>
      </c>
      <c r="B1" s="37"/>
      <c r="C1" s="37"/>
      <c r="D1" s="37"/>
      <c r="E1" s="37"/>
      <c r="F1" s="37"/>
      <c r="G1" s="38"/>
    </row>
    <row r="2" spans="1:7" x14ac:dyDescent="0.2">
      <c r="A2" s="19"/>
      <c r="B2" s="36" t="s">
        <v>59</v>
      </c>
      <c r="C2" s="37"/>
      <c r="D2" s="37"/>
      <c r="E2" s="37"/>
      <c r="F2" s="38"/>
      <c r="G2" s="34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5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13641556.09</v>
      </c>
      <c r="C5" s="23">
        <v>2051504.74</v>
      </c>
      <c r="D5" s="23">
        <f>B5+C5</f>
        <v>15693060.83</v>
      </c>
      <c r="E5" s="23">
        <v>7277982.4299999997</v>
      </c>
      <c r="F5" s="23">
        <v>7277982.4299999997</v>
      </c>
      <c r="G5" s="23">
        <f>D5-E5</f>
        <v>8415078.4000000004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0</v>
      </c>
      <c r="C7" s="23">
        <v>842000</v>
      </c>
      <c r="D7" s="23">
        <f>B7+C7</f>
        <v>842000</v>
      </c>
      <c r="E7" s="23">
        <v>0</v>
      </c>
      <c r="F7" s="23">
        <v>0</v>
      </c>
      <c r="G7" s="23">
        <f>D7-E7</f>
        <v>842000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268676.15000000002</v>
      </c>
      <c r="C11" s="23">
        <v>0</v>
      </c>
      <c r="D11" s="23">
        <f>B11+C11</f>
        <v>268676.15000000002</v>
      </c>
      <c r="E11" s="23">
        <v>134250.01</v>
      </c>
      <c r="F11" s="23">
        <v>134250.01</v>
      </c>
      <c r="G11" s="23">
        <f>D11-E11</f>
        <v>134426.14000000001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125</v>
      </c>
      <c r="B15" s="26">
        <f t="shared" ref="B15:G15" si="0">SUM(B5+B7+B9+B11+B13)</f>
        <v>13910232.24</v>
      </c>
      <c r="C15" s="26">
        <f t="shared" si="0"/>
        <v>2893504.74</v>
      </c>
      <c r="D15" s="26">
        <f t="shared" si="0"/>
        <v>16803736.98</v>
      </c>
      <c r="E15" s="26">
        <f t="shared" si="0"/>
        <v>7412232.4399999995</v>
      </c>
      <c r="F15" s="26">
        <f t="shared" si="0"/>
        <v>7412232.4399999995</v>
      </c>
      <c r="G15" s="26">
        <f t="shared" si="0"/>
        <v>9391504.540000001</v>
      </c>
    </row>
    <row r="18" spans="1:3" x14ac:dyDescent="0.2">
      <c r="A18" s="1" t="s">
        <v>118</v>
      </c>
    </row>
    <row r="20" spans="1:3" x14ac:dyDescent="0.2">
      <c r="A20" s="32" t="s">
        <v>136</v>
      </c>
      <c r="B20" s="39" t="s">
        <v>137</v>
      </c>
      <c r="C20" s="39"/>
    </row>
    <row r="21" spans="1:3" x14ac:dyDescent="0.2">
      <c r="A21" s="32" t="s">
        <v>138</v>
      </c>
      <c r="B21" s="32" t="s">
        <v>139</v>
      </c>
      <c r="C21"/>
    </row>
    <row r="22" spans="1:3" x14ac:dyDescent="0.2">
      <c r="A22" s="32" t="s">
        <v>140</v>
      </c>
      <c r="B22" s="33" t="s">
        <v>141</v>
      </c>
      <c r="C22" s="33"/>
    </row>
    <row r="23" spans="1:3" x14ac:dyDescent="0.2">
      <c r="A23" s="32" t="s">
        <v>142</v>
      </c>
      <c r="B23" s="33" t="s">
        <v>143</v>
      </c>
      <c r="C23" s="33"/>
    </row>
  </sheetData>
  <sheetProtection formatCells="0" formatColumns="0" formatRows="0" autoFilter="0"/>
  <mergeCells count="6">
    <mergeCell ref="B23:C23"/>
    <mergeCell ref="G2:G3"/>
    <mergeCell ref="A1:G1"/>
    <mergeCell ref="B2:F2"/>
    <mergeCell ref="B20:C20"/>
    <mergeCell ref="B22:C2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3"/>
  <sheetViews>
    <sheetView showGridLines="0" tabSelected="1" workbookViewId="0">
      <selection activeCell="F20" sqref="F20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7" t="s">
        <v>131</v>
      </c>
      <c r="B1" s="37"/>
      <c r="C1" s="37"/>
      <c r="D1" s="37"/>
      <c r="E1" s="37"/>
      <c r="F1" s="37"/>
      <c r="G1" s="38"/>
    </row>
    <row r="2" spans="1:8" x14ac:dyDescent="0.2">
      <c r="A2" s="19"/>
      <c r="B2" s="36" t="s">
        <v>59</v>
      </c>
      <c r="C2" s="37"/>
      <c r="D2" s="37"/>
      <c r="E2" s="37"/>
      <c r="F2" s="38"/>
      <c r="G2" s="34" t="s">
        <v>58</v>
      </c>
    </row>
    <row r="3" spans="1:8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5"/>
    </row>
    <row r="4" spans="1:8" x14ac:dyDescent="0.2">
      <c r="A4" s="9" t="s">
        <v>60</v>
      </c>
      <c r="B4" s="27">
        <f>SUM(B5:B11)</f>
        <v>11779492.41</v>
      </c>
      <c r="C4" s="27">
        <f>SUM(C5:C11)</f>
        <v>90960.900000000009</v>
      </c>
      <c r="D4" s="27">
        <f>B4+C4</f>
        <v>11870453.310000001</v>
      </c>
      <c r="E4" s="27">
        <f>SUM(E5:E11)</f>
        <v>5213171.7300000004</v>
      </c>
      <c r="F4" s="27">
        <f>SUM(F5:F11)</f>
        <v>5213171.7300000004</v>
      </c>
      <c r="G4" s="27">
        <f>D4-E4</f>
        <v>6657281.5800000001</v>
      </c>
    </row>
    <row r="5" spans="1:8" x14ac:dyDescent="0.2">
      <c r="A5" s="11" t="s">
        <v>64</v>
      </c>
      <c r="B5" s="23">
        <v>6700452.5099999998</v>
      </c>
      <c r="C5" s="23">
        <v>-10043.14</v>
      </c>
      <c r="D5" s="23">
        <f t="shared" ref="D5:D68" si="0">B5+C5</f>
        <v>6690409.3700000001</v>
      </c>
      <c r="E5" s="23">
        <v>3209107.85</v>
      </c>
      <c r="F5" s="23">
        <v>3209107.85</v>
      </c>
      <c r="G5" s="23">
        <f t="shared" ref="G5:G68" si="1">D5-E5</f>
        <v>3481301.52</v>
      </c>
      <c r="H5" s="6">
        <v>1100</v>
      </c>
    </row>
    <row r="6" spans="1:8" x14ac:dyDescent="0.2">
      <c r="A6" s="11" t="s">
        <v>65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66</v>
      </c>
      <c r="B7" s="23">
        <v>1310591.03</v>
      </c>
      <c r="C7" s="23">
        <v>5727.77</v>
      </c>
      <c r="D7" s="23">
        <f t="shared" si="0"/>
        <v>1316318.8</v>
      </c>
      <c r="E7" s="23">
        <v>96550.16</v>
      </c>
      <c r="F7" s="23">
        <v>96550.16</v>
      </c>
      <c r="G7" s="23">
        <f t="shared" si="1"/>
        <v>1219768.6400000001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67</v>
      </c>
      <c r="B9" s="23">
        <v>3768448.87</v>
      </c>
      <c r="C9" s="23">
        <v>95276.27</v>
      </c>
      <c r="D9" s="23">
        <f t="shared" si="0"/>
        <v>3863725.14</v>
      </c>
      <c r="E9" s="23">
        <v>1907513.72</v>
      </c>
      <c r="F9" s="23">
        <v>1907513.72</v>
      </c>
      <c r="G9" s="23">
        <f t="shared" si="1"/>
        <v>1956211.4200000002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68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120</v>
      </c>
      <c r="B12" s="28">
        <f>SUM(B13:B21)</f>
        <v>675810.1399999999</v>
      </c>
      <c r="C12" s="28">
        <f>SUM(C13:C21)</f>
        <v>838259.28</v>
      </c>
      <c r="D12" s="28">
        <f t="shared" si="0"/>
        <v>1514069.42</v>
      </c>
      <c r="E12" s="28">
        <f>SUM(E13:E21)</f>
        <v>703943.25</v>
      </c>
      <c r="F12" s="28">
        <f>SUM(F13:F21)</f>
        <v>703943.25</v>
      </c>
      <c r="G12" s="28">
        <f t="shared" si="1"/>
        <v>810126.16999999993</v>
      </c>
      <c r="H12" s="10">
        <v>0</v>
      </c>
    </row>
    <row r="13" spans="1:8" x14ac:dyDescent="0.2">
      <c r="A13" s="11" t="s">
        <v>69</v>
      </c>
      <c r="B13" s="23">
        <v>75608</v>
      </c>
      <c r="C13" s="23">
        <v>105592</v>
      </c>
      <c r="D13" s="23">
        <f t="shared" si="0"/>
        <v>181200</v>
      </c>
      <c r="E13" s="23">
        <v>83167.350000000006</v>
      </c>
      <c r="F13" s="23">
        <v>83167.350000000006</v>
      </c>
      <c r="G13" s="23">
        <f t="shared" si="1"/>
        <v>98032.65</v>
      </c>
      <c r="H13" s="6">
        <v>2100</v>
      </c>
    </row>
    <row r="14" spans="1:8" x14ac:dyDescent="0.2">
      <c r="A14" s="11" t="s">
        <v>70</v>
      </c>
      <c r="B14" s="23">
        <v>13104</v>
      </c>
      <c r="C14" s="23">
        <v>226896</v>
      </c>
      <c r="D14" s="23">
        <f t="shared" si="0"/>
        <v>240000</v>
      </c>
      <c r="E14" s="23">
        <v>99377.52</v>
      </c>
      <c r="F14" s="23">
        <v>99377.52</v>
      </c>
      <c r="G14" s="23">
        <f t="shared" si="1"/>
        <v>140622.47999999998</v>
      </c>
      <c r="H14" s="6">
        <v>2200</v>
      </c>
    </row>
    <row r="15" spans="1:8" x14ac:dyDescent="0.2">
      <c r="A15" s="11" t="s">
        <v>71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72</v>
      </c>
      <c r="B16" s="23">
        <v>34632</v>
      </c>
      <c r="C16" s="23">
        <v>0</v>
      </c>
      <c r="D16" s="23">
        <f t="shared" si="0"/>
        <v>34632</v>
      </c>
      <c r="E16" s="23">
        <v>7066</v>
      </c>
      <c r="F16" s="23">
        <v>7066</v>
      </c>
      <c r="G16" s="23">
        <f t="shared" si="1"/>
        <v>27566</v>
      </c>
      <c r="H16" s="6">
        <v>2400</v>
      </c>
    </row>
    <row r="17" spans="1:8" x14ac:dyDescent="0.2">
      <c r="A17" s="11" t="s">
        <v>73</v>
      </c>
      <c r="B17" s="23">
        <v>20800</v>
      </c>
      <c r="C17" s="23">
        <v>7600</v>
      </c>
      <c r="D17" s="23">
        <f t="shared" si="0"/>
        <v>28400</v>
      </c>
      <c r="E17" s="23">
        <v>15443.62</v>
      </c>
      <c r="F17" s="23">
        <v>15443.62</v>
      </c>
      <c r="G17" s="23">
        <f t="shared" si="1"/>
        <v>12956.38</v>
      </c>
      <c r="H17" s="6">
        <v>2500</v>
      </c>
    </row>
    <row r="18" spans="1:8" x14ac:dyDescent="0.2">
      <c r="A18" s="11" t="s">
        <v>74</v>
      </c>
      <c r="B18" s="23">
        <v>496213.42</v>
      </c>
      <c r="C18" s="23">
        <v>401155.28</v>
      </c>
      <c r="D18" s="23">
        <f t="shared" si="0"/>
        <v>897368.7</v>
      </c>
      <c r="E18" s="23">
        <v>416658.33</v>
      </c>
      <c r="F18" s="23">
        <v>416658.33</v>
      </c>
      <c r="G18" s="23">
        <f t="shared" si="1"/>
        <v>480710.36999999994</v>
      </c>
      <c r="H18" s="6">
        <v>2600</v>
      </c>
    </row>
    <row r="19" spans="1:8" x14ac:dyDescent="0.2">
      <c r="A19" s="11" t="s">
        <v>75</v>
      </c>
      <c r="B19" s="23">
        <v>1964.72</v>
      </c>
      <c r="C19" s="23">
        <v>0</v>
      </c>
      <c r="D19" s="23">
        <f t="shared" si="0"/>
        <v>1964.72</v>
      </c>
      <c r="E19" s="23">
        <v>0</v>
      </c>
      <c r="F19" s="23">
        <v>0</v>
      </c>
      <c r="G19" s="23">
        <f t="shared" si="1"/>
        <v>1964.72</v>
      </c>
      <c r="H19" s="6">
        <v>2700</v>
      </c>
    </row>
    <row r="20" spans="1:8" x14ac:dyDescent="0.2">
      <c r="A20" s="11" t="s">
        <v>76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77</v>
      </c>
      <c r="B21" s="23">
        <v>33488</v>
      </c>
      <c r="C21" s="23">
        <v>97016</v>
      </c>
      <c r="D21" s="23">
        <f t="shared" si="0"/>
        <v>130504</v>
      </c>
      <c r="E21" s="23">
        <v>82230.429999999993</v>
      </c>
      <c r="F21" s="23">
        <v>82230.429999999993</v>
      </c>
      <c r="G21" s="23">
        <f t="shared" si="1"/>
        <v>48273.570000000007</v>
      </c>
      <c r="H21" s="6">
        <v>2900</v>
      </c>
    </row>
    <row r="22" spans="1:8" x14ac:dyDescent="0.2">
      <c r="A22" s="9" t="s">
        <v>61</v>
      </c>
      <c r="B22" s="28">
        <f>SUM(B23:B31)</f>
        <v>871751.44</v>
      </c>
      <c r="C22" s="28">
        <f>SUM(C23:C31)</f>
        <v>385756.56</v>
      </c>
      <c r="D22" s="28">
        <f t="shared" si="0"/>
        <v>1257508</v>
      </c>
      <c r="E22" s="28">
        <f>SUM(E23:E31)</f>
        <v>405536.17</v>
      </c>
      <c r="F22" s="28">
        <f>SUM(F23:F31)</f>
        <v>405536.17</v>
      </c>
      <c r="G22" s="28">
        <f t="shared" si="1"/>
        <v>851971.83000000007</v>
      </c>
      <c r="H22" s="10">
        <v>0</v>
      </c>
    </row>
    <row r="23" spans="1:8" x14ac:dyDescent="0.2">
      <c r="A23" s="11" t="s">
        <v>78</v>
      </c>
      <c r="B23" s="23">
        <v>176800</v>
      </c>
      <c r="C23" s="23">
        <v>6200</v>
      </c>
      <c r="D23" s="23">
        <f t="shared" si="0"/>
        <v>183000</v>
      </c>
      <c r="E23" s="23">
        <v>67719.12</v>
      </c>
      <c r="F23" s="23">
        <v>67719.12</v>
      </c>
      <c r="G23" s="23">
        <f t="shared" si="1"/>
        <v>115280.88</v>
      </c>
      <c r="H23" s="6">
        <v>3100</v>
      </c>
    </row>
    <row r="24" spans="1:8" x14ac:dyDescent="0.2">
      <c r="A24" s="11" t="s">
        <v>79</v>
      </c>
      <c r="B24" s="23">
        <v>23920</v>
      </c>
      <c r="C24" s="23">
        <v>22580</v>
      </c>
      <c r="D24" s="23">
        <f t="shared" si="0"/>
        <v>46500</v>
      </c>
      <c r="E24" s="23">
        <v>12180</v>
      </c>
      <c r="F24" s="23">
        <v>12180</v>
      </c>
      <c r="G24" s="23">
        <f t="shared" si="1"/>
        <v>34320</v>
      </c>
      <c r="H24" s="6">
        <v>3200</v>
      </c>
    </row>
    <row r="25" spans="1:8" x14ac:dyDescent="0.2">
      <c r="A25" s="11" t="s">
        <v>80</v>
      </c>
      <c r="B25" s="23">
        <v>0</v>
      </c>
      <c r="C25" s="23">
        <v>0</v>
      </c>
      <c r="D25" s="23">
        <f t="shared" si="0"/>
        <v>0</v>
      </c>
      <c r="E25" s="23">
        <v>0</v>
      </c>
      <c r="F25" s="23">
        <v>0</v>
      </c>
      <c r="G25" s="23">
        <f t="shared" si="1"/>
        <v>0</v>
      </c>
      <c r="H25" s="6">
        <v>3300</v>
      </c>
    </row>
    <row r="26" spans="1:8" x14ac:dyDescent="0.2">
      <c r="A26" s="11" t="s">
        <v>81</v>
      </c>
      <c r="B26" s="23">
        <v>125320</v>
      </c>
      <c r="C26" s="23">
        <v>41000</v>
      </c>
      <c r="D26" s="23">
        <f t="shared" si="0"/>
        <v>166320</v>
      </c>
      <c r="E26" s="23">
        <v>92583.73</v>
      </c>
      <c r="F26" s="23">
        <v>92583.73</v>
      </c>
      <c r="G26" s="23">
        <f t="shared" si="1"/>
        <v>73736.27</v>
      </c>
      <c r="H26" s="6">
        <v>3400</v>
      </c>
    </row>
    <row r="27" spans="1:8" x14ac:dyDescent="0.2">
      <c r="A27" s="11" t="s">
        <v>82</v>
      </c>
      <c r="B27" s="23">
        <v>103480</v>
      </c>
      <c r="C27" s="23">
        <v>104920</v>
      </c>
      <c r="D27" s="23">
        <f t="shared" si="0"/>
        <v>208400</v>
      </c>
      <c r="E27" s="23">
        <v>82993.2</v>
      </c>
      <c r="F27" s="23">
        <v>82993.2</v>
      </c>
      <c r="G27" s="23">
        <f t="shared" si="1"/>
        <v>125406.8</v>
      </c>
      <c r="H27" s="6">
        <v>3500</v>
      </c>
    </row>
    <row r="28" spans="1:8" x14ac:dyDescent="0.2">
      <c r="A28" s="11" t="s">
        <v>129</v>
      </c>
      <c r="B28" s="23">
        <v>3120</v>
      </c>
      <c r="C28" s="23">
        <v>0</v>
      </c>
      <c r="D28" s="23">
        <f t="shared" si="0"/>
        <v>3120</v>
      </c>
      <c r="E28" s="23">
        <v>0</v>
      </c>
      <c r="F28" s="23">
        <v>0</v>
      </c>
      <c r="G28" s="23">
        <f t="shared" si="1"/>
        <v>3120</v>
      </c>
      <c r="H28" s="6">
        <v>3600</v>
      </c>
    </row>
    <row r="29" spans="1:8" x14ac:dyDescent="0.2">
      <c r="A29" s="11" t="s">
        <v>83</v>
      </c>
      <c r="B29" s="23">
        <v>37128</v>
      </c>
      <c r="C29" s="23">
        <v>43600</v>
      </c>
      <c r="D29" s="23">
        <f t="shared" si="0"/>
        <v>80728</v>
      </c>
      <c r="E29" s="23">
        <v>40647.96</v>
      </c>
      <c r="F29" s="23">
        <v>40647.96</v>
      </c>
      <c r="G29" s="23">
        <f t="shared" si="1"/>
        <v>40080.04</v>
      </c>
      <c r="H29" s="6">
        <v>3700</v>
      </c>
    </row>
    <row r="30" spans="1:8" x14ac:dyDescent="0.2">
      <c r="A30" s="11" t="s">
        <v>84</v>
      </c>
      <c r="B30" s="23">
        <v>183583.44</v>
      </c>
      <c r="C30" s="23">
        <v>167456.56</v>
      </c>
      <c r="D30" s="23">
        <f t="shared" si="0"/>
        <v>351040</v>
      </c>
      <c r="E30" s="23">
        <v>15849.16</v>
      </c>
      <c r="F30" s="23">
        <v>15849.16</v>
      </c>
      <c r="G30" s="23">
        <f t="shared" si="1"/>
        <v>335190.84000000003</v>
      </c>
      <c r="H30" s="6">
        <v>3800</v>
      </c>
    </row>
    <row r="31" spans="1:8" x14ac:dyDescent="0.2">
      <c r="A31" s="11" t="s">
        <v>18</v>
      </c>
      <c r="B31" s="23">
        <v>218400</v>
      </c>
      <c r="C31" s="23">
        <v>0</v>
      </c>
      <c r="D31" s="23">
        <f t="shared" si="0"/>
        <v>218400</v>
      </c>
      <c r="E31" s="23">
        <v>93563</v>
      </c>
      <c r="F31" s="23">
        <v>93563</v>
      </c>
      <c r="G31" s="23">
        <f t="shared" si="1"/>
        <v>124837</v>
      </c>
      <c r="H31" s="6">
        <v>3900</v>
      </c>
    </row>
    <row r="32" spans="1:8" x14ac:dyDescent="0.2">
      <c r="A32" s="9" t="s">
        <v>121</v>
      </c>
      <c r="B32" s="28">
        <f>SUM(B33:B41)</f>
        <v>583178.25</v>
      </c>
      <c r="C32" s="28">
        <f>SUM(C33:C41)</f>
        <v>736528</v>
      </c>
      <c r="D32" s="28">
        <f t="shared" si="0"/>
        <v>1319706.25</v>
      </c>
      <c r="E32" s="28">
        <f>SUM(E33:E41)</f>
        <v>1089581.29</v>
      </c>
      <c r="F32" s="28">
        <f>SUM(F33:F41)</f>
        <v>1089581.29</v>
      </c>
      <c r="G32" s="28">
        <f t="shared" si="1"/>
        <v>230124.95999999996</v>
      </c>
      <c r="H32" s="10">
        <v>0</v>
      </c>
    </row>
    <row r="33" spans="1:8" x14ac:dyDescent="0.2">
      <c r="A33" s="11" t="s">
        <v>85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86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87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88</v>
      </c>
      <c r="B36" s="23">
        <v>314502.09999999998</v>
      </c>
      <c r="C36" s="23">
        <v>736528</v>
      </c>
      <c r="D36" s="23">
        <f t="shared" si="0"/>
        <v>1051030.1000000001</v>
      </c>
      <c r="E36" s="23">
        <v>955331.28</v>
      </c>
      <c r="F36" s="23">
        <v>955331.28</v>
      </c>
      <c r="G36" s="23">
        <f t="shared" si="1"/>
        <v>95698.820000000065</v>
      </c>
      <c r="H36" s="6">
        <v>4400</v>
      </c>
    </row>
    <row r="37" spans="1:8" x14ac:dyDescent="0.2">
      <c r="A37" s="11" t="s">
        <v>39</v>
      </c>
      <c r="B37" s="23">
        <v>268676.15000000002</v>
      </c>
      <c r="C37" s="23">
        <v>0</v>
      </c>
      <c r="D37" s="23">
        <f t="shared" si="0"/>
        <v>268676.15000000002</v>
      </c>
      <c r="E37" s="23">
        <v>134250.01</v>
      </c>
      <c r="F37" s="23">
        <v>134250.01</v>
      </c>
      <c r="G37" s="23">
        <f t="shared" si="1"/>
        <v>134426.14000000001</v>
      </c>
      <c r="H37" s="6">
        <v>4500</v>
      </c>
    </row>
    <row r="38" spans="1:8" x14ac:dyDescent="0.2">
      <c r="A38" s="11" t="s">
        <v>89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90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91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122</v>
      </c>
      <c r="B42" s="28">
        <f>SUM(B43:B51)</f>
        <v>0</v>
      </c>
      <c r="C42" s="28">
        <f>SUM(C43:C51)</f>
        <v>842000</v>
      </c>
      <c r="D42" s="28">
        <f t="shared" si="0"/>
        <v>842000</v>
      </c>
      <c r="E42" s="28">
        <f>SUM(E43:E51)</f>
        <v>0</v>
      </c>
      <c r="F42" s="28">
        <f>SUM(F43:F51)</f>
        <v>0</v>
      </c>
      <c r="G42" s="28">
        <f t="shared" si="1"/>
        <v>842000</v>
      </c>
      <c r="H42" s="10">
        <v>0</v>
      </c>
    </row>
    <row r="43" spans="1:8" x14ac:dyDescent="0.2">
      <c r="A43" s="3" t="s">
        <v>92</v>
      </c>
      <c r="B43" s="23">
        <v>0</v>
      </c>
      <c r="C43" s="23">
        <v>0</v>
      </c>
      <c r="D43" s="23">
        <f t="shared" si="0"/>
        <v>0</v>
      </c>
      <c r="E43" s="23">
        <v>0</v>
      </c>
      <c r="F43" s="23">
        <v>0</v>
      </c>
      <c r="G43" s="23">
        <f t="shared" si="1"/>
        <v>0</v>
      </c>
      <c r="H43" s="6">
        <v>5100</v>
      </c>
    </row>
    <row r="44" spans="1:8" x14ac:dyDescent="0.2">
      <c r="A44" s="11" t="s">
        <v>93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94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95</v>
      </c>
      <c r="B46" s="23">
        <v>0</v>
      </c>
      <c r="C46" s="23">
        <v>842000</v>
      </c>
      <c r="D46" s="23">
        <f t="shared" si="0"/>
        <v>842000</v>
      </c>
      <c r="E46" s="23">
        <v>0</v>
      </c>
      <c r="F46" s="23">
        <v>0</v>
      </c>
      <c r="G46" s="23">
        <f t="shared" si="1"/>
        <v>842000</v>
      </c>
      <c r="H46" s="6">
        <v>5400</v>
      </c>
    </row>
    <row r="47" spans="1:8" x14ac:dyDescent="0.2">
      <c r="A47" s="11" t="s">
        <v>96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97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98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99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100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62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101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102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103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123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130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104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105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106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107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108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109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124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63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110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111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112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113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114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115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116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125</v>
      </c>
      <c r="B76" s="26">
        <f t="shared" ref="B76:G76" si="4">SUM(B4+B12+B22+B32+B42+B52+B56+B64+B68)</f>
        <v>13910232.24</v>
      </c>
      <c r="C76" s="26">
        <f t="shared" si="4"/>
        <v>2893504.74</v>
      </c>
      <c r="D76" s="26">
        <f t="shared" si="4"/>
        <v>16803736.98</v>
      </c>
      <c r="E76" s="26">
        <f t="shared" si="4"/>
        <v>7412232.4400000004</v>
      </c>
      <c r="F76" s="26">
        <f t="shared" si="4"/>
        <v>7412232.4400000004</v>
      </c>
      <c r="G76" s="26">
        <f t="shared" si="4"/>
        <v>9391504.5399999991</v>
      </c>
    </row>
    <row r="78" spans="1:8" x14ac:dyDescent="0.2">
      <c r="A78" s="1" t="s">
        <v>118</v>
      </c>
    </row>
    <row r="80" spans="1:8" x14ac:dyDescent="0.2">
      <c r="A80" s="32" t="s">
        <v>136</v>
      </c>
      <c r="B80" s="39" t="s">
        <v>137</v>
      </c>
      <c r="C80" s="39"/>
    </row>
    <row r="81" spans="1:3" x14ac:dyDescent="0.2">
      <c r="A81" s="32" t="s">
        <v>138</v>
      </c>
      <c r="B81" s="32" t="s">
        <v>139</v>
      </c>
      <c r="C81"/>
    </row>
    <row r="82" spans="1:3" x14ac:dyDescent="0.2">
      <c r="A82" s="32" t="s">
        <v>140</v>
      </c>
      <c r="B82" s="33" t="s">
        <v>141</v>
      </c>
      <c r="C82" s="33"/>
    </row>
    <row r="83" spans="1:3" x14ac:dyDescent="0.2">
      <c r="A83" s="32" t="s">
        <v>142</v>
      </c>
      <c r="B83" s="33" t="s">
        <v>143</v>
      </c>
      <c r="C83" s="33"/>
    </row>
  </sheetData>
  <sheetProtection formatCells="0" formatColumns="0" formatRows="0" autoFilter="0"/>
  <mergeCells count="6">
    <mergeCell ref="B83:C83"/>
    <mergeCell ref="A1:G1"/>
    <mergeCell ref="G2:G3"/>
    <mergeCell ref="B2:F2"/>
    <mergeCell ref="B80:C80"/>
    <mergeCell ref="B82:C8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8"/>
  <sheetViews>
    <sheetView showGridLines="0" topLeftCell="A22" workbookViewId="0">
      <selection sqref="A1:G48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6" t="s">
        <v>135</v>
      </c>
      <c r="B1" s="37"/>
      <c r="C1" s="37"/>
      <c r="D1" s="37"/>
      <c r="E1" s="37"/>
      <c r="F1" s="37"/>
      <c r="G1" s="38"/>
    </row>
    <row r="2" spans="1:7" x14ac:dyDescent="0.2">
      <c r="A2" s="19"/>
      <c r="B2" s="36" t="s">
        <v>59</v>
      </c>
      <c r="C2" s="37"/>
      <c r="D2" s="37"/>
      <c r="E2" s="37"/>
      <c r="F2" s="38"/>
      <c r="G2" s="34" t="s">
        <v>58</v>
      </c>
    </row>
    <row r="3" spans="1:7" ht="24.95" customHeight="1" x14ac:dyDescent="0.2">
      <c r="A3" s="18" t="s">
        <v>53</v>
      </c>
      <c r="B3" s="2" t="s">
        <v>54</v>
      </c>
      <c r="C3" s="2" t="s">
        <v>117</v>
      </c>
      <c r="D3" s="2" t="s">
        <v>55</v>
      </c>
      <c r="E3" s="2" t="s">
        <v>56</v>
      </c>
      <c r="F3" s="2" t="s">
        <v>57</v>
      </c>
      <c r="G3" s="35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0</v>
      </c>
      <c r="C5" s="28">
        <f t="shared" si="0"/>
        <v>0</v>
      </c>
      <c r="D5" s="28">
        <f t="shared" si="0"/>
        <v>0</v>
      </c>
      <c r="E5" s="28">
        <f t="shared" si="0"/>
        <v>0</v>
      </c>
      <c r="F5" s="28">
        <f t="shared" si="0"/>
        <v>0</v>
      </c>
      <c r="G5" s="28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119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13910232.24</v>
      </c>
      <c r="C15" s="28">
        <f t="shared" si="3"/>
        <v>2893504.74</v>
      </c>
      <c r="D15" s="28">
        <f t="shared" si="3"/>
        <v>16803736.98</v>
      </c>
      <c r="E15" s="28">
        <f t="shared" si="3"/>
        <v>7412232.4400000004</v>
      </c>
      <c r="F15" s="28">
        <f t="shared" si="3"/>
        <v>7412232.4400000004</v>
      </c>
      <c r="G15" s="28">
        <f t="shared" si="3"/>
        <v>9391504.5399999991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13910232.24</v>
      </c>
      <c r="C21" s="23">
        <v>2893504.74</v>
      </c>
      <c r="D21" s="23">
        <f t="shared" si="5"/>
        <v>16803736.98</v>
      </c>
      <c r="E21" s="23">
        <v>7412232.4400000004</v>
      </c>
      <c r="F21" s="23">
        <v>7412232.4400000004</v>
      </c>
      <c r="G21" s="23">
        <f t="shared" si="4"/>
        <v>9391504.5399999991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125</v>
      </c>
      <c r="B41" s="24">
        <f t="shared" ref="B41:G41" si="12">SUM(B35+B24+B15+B5)</f>
        <v>13910232.24</v>
      </c>
      <c r="C41" s="24">
        <f t="shared" si="12"/>
        <v>2893504.74</v>
      </c>
      <c r="D41" s="24">
        <f t="shared" si="12"/>
        <v>16803736.98</v>
      </c>
      <c r="E41" s="24">
        <f t="shared" si="12"/>
        <v>7412232.4400000004</v>
      </c>
      <c r="F41" s="24">
        <f t="shared" si="12"/>
        <v>7412232.4400000004</v>
      </c>
      <c r="G41" s="24">
        <f t="shared" si="12"/>
        <v>9391504.5399999991</v>
      </c>
    </row>
    <row r="43" spans="1:7" x14ac:dyDescent="0.2">
      <c r="A43" s="1" t="s">
        <v>118</v>
      </c>
    </row>
    <row r="45" spans="1:7" x14ac:dyDescent="0.2">
      <c r="A45" s="32" t="s">
        <v>136</v>
      </c>
      <c r="B45" s="39" t="s">
        <v>137</v>
      </c>
      <c r="C45" s="39"/>
    </row>
    <row r="46" spans="1:7" x14ac:dyDescent="0.2">
      <c r="A46" s="32" t="s">
        <v>138</v>
      </c>
      <c r="B46" s="32" t="s">
        <v>139</v>
      </c>
      <c r="C46"/>
    </row>
    <row r="47" spans="1:7" x14ac:dyDescent="0.2">
      <c r="A47" s="32" t="s">
        <v>140</v>
      </c>
      <c r="B47" s="33" t="s">
        <v>141</v>
      </c>
      <c r="C47" s="33"/>
    </row>
    <row r="48" spans="1:7" x14ac:dyDescent="0.2">
      <c r="A48" s="32" t="s">
        <v>142</v>
      </c>
      <c r="B48" s="33" t="s">
        <v>143</v>
      </c>
      <c r="C48" s="33"/>
    </row>
  </sheetData>
  <sheetProtection formatCells="0" formatColumns="0" formatRows="0" autoFilter="0"/>
  <mergeCells count="6">
    <mergeCell ref="B48:C48"/>
    <mergeCell ref="G2:G3"/>
    <mergeCell ref="A1:G1"/>
    <mergeCell ref="B2:F2"/>
    <mergeCell ref="B45:C45"/>
    <mergeCell ref="B47:C4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areacontabledif23@gmail.com</cp:lastModifiedBy>
  <cp:lastPrinted>2026-07-21T14:45:13Z</cp:lastPrinted>
  <dcterms:created xsi:type="dcterms:W3CDTF">2014-02-10T03:37:14Z</dcterms:created>
  <dcterms:modified xsi:type="dcterms:W3CDTF">2026-07-21T14:47:15Z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