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B3B7A434-72A8-4BA9-95FD-DF8844067C25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<sst xmlns="http://schemas.openxmlformats.org/spreadsheetml/2006/main" count="894" uniqueCount="603">
  <si>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</si>
  <si>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</si>
  <si>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</si>
  <si>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</si>
  <si>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</si>
  <si>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</si>
  <si>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</si>
  <si>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</si>
  <si>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</si>
  <si>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</si>
  <si>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</si>
  <si>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</si>
  <si>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</si>
  <si>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</si>
  <si>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</si>
  <si>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</si>
  <si>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</si>
  <si>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</si>
  <si>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</si>
  <si>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</si>
  <si>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</si>
  <si>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</si>
  <si>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</si>
  <si>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</si>
  <si>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</si>
  <si>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</si>
  <si>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</si>
  <si>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</si>
  <si>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</si>
  <si>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</si>
  <si>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</si>
  <si>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</si>
  <si>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</si>
  <si>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</si>
  <si>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</si>
  <si>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</si>
  <si>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</si>
  <si>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</si>
  <si>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</si>
  <si>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</si>
  <si>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</si>
  <si>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</si>
  <si>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</si>
  <si>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</si>
  <si>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</si>
  <si>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</si>
  <si>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</si>
  <si>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</si>
  <si>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</si>
  <si>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</si>
  <si>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</si>
  <si>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</si>
  <si>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</si>
  <si>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</si>
  <si>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</si>
  <si>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</si>
  <si>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</si>
  <si>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</si>
  <si>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</si>
  <si>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</si>
  <si>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</si>
  <si>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</si>
  <si>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</si>
  <si>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</si>
  <si>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</si>
  <si>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</si>
  <si>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</si>
  <si>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</si>
  <si>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</si>
  <si>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</si>
  <si>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</si>
  <si>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</si>
  <si>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</si>
  <si>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</si>
  <si>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</si>
  <si>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</si>
  <si>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</si>
  <si>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</si>
  <si>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</si>
  <si>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</si>
  <si>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</si>
  <si>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</si>
  <si>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</si>
  <si>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</si>
  <si>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</si>
  <si>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</si>
  <si>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</si>
  <si>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</si>
  <si>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</si>
  <si>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</si>
  <si>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</si>
  <si>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</si>
  <si>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</si>
  <si>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</si>
  <si>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</si>
  <si>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</si>
  <si>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</si>
  <si>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</si>
  <si>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</si>
  <si>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</si>
  <si>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</si>
  <si>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</si>
  <si>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</si>
  <si>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</si>
  <si>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</si>
  <si>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</si>
  <si>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</si>
  <si>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</si>
  <si>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</si>
  <si>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</si>
  <si>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</si>
  <si>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</si>
  <si>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</si>
  <si>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</si>
  <si>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</si>
  <si>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</si>
  <si>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</si>
  <si>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</si>
  <si>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</si>
  <si>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</si>
  <si>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</si>
  <si>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</si>
  <si>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</si>
  <si>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</si>
  <si>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</si>
  <si>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</si>
  <si>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</si>
  <si>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</si>
  <si>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</si>
  <si>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</si>
  <si>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</si>
  <si>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</si>
  <si>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</si>
  <si>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</si>
  <si>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</si>
  <si>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</si>
  <si>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</si>
  <si>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</si>
  <si>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</si>
  <si>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</si>
  <si>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</si>
  <si>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</si>
  <si>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</si>
  <si>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</si>
  <si>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</si>
  <si>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</si>
  <si>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</si>
  <si>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</si>
  <si>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</si>
  <si>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</si>
  <si>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</si>
  <si>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</si>
  <si>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</si>
  <si>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</si>
  <si>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</si>
  <si>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</si>
  <si>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</si>
  <si>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</si>
  <si>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</si>
  <si>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</si>
  <si>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</si>
  <si>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</si>
  <si>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</si>
  <si>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</si>
  <si>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</si>
  <si>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</si>
  <si>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</si>
  <si>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</si>
  <si>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</si>
  <si>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</si>
  <si>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</si>
  <si>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</si>
  <si>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</si>
  <si>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</si>
  <si>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</si>
  <si>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</si>
  <si>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</si>
  <si>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</si>
  <si>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</si>
  <si>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</si>
  <si>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</si>
  <si>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</si>
  <si>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</si>
  <si>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</si>
  <si>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</si>
  <si>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</si>
  <si>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</si>
  <si>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</si>
  <si>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</si>
  <si>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</si>
  <si>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</si>
  <si>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</si>
  <si>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</si>
  <si>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</si>
  <si>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</si>
  <si>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</si>
  <si>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</si>
  <si>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</si>
  <si>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</si>
  <si>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</si>
  <si>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</si>
  <si>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</si>
  <si>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</si>
  <si>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</si>
  <si>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</si>
  <si>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</si>
  <si>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</si>
  <si>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</si>
  <si>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</si>
  <si>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</si>
  <si>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</si>
  <si>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</si>
  <si>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</si>
  <si>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</si>
  <si>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</si>
  <si>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</si>
  <si>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</si>
  <si>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</si>
  <si>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</si>
  <si>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</si>
  <si>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</si>
  <si>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</si>
  <si>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</si>
  <si>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</si>
  <si>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</si>
  <si>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</si>
  <si>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</si>
  <si>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</si>
  <si>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</si>
  <si>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</si>
  <si>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</si>
  <si>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</si>
  <si>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</si>
  <si>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</si>
  <si>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</si>
  <si>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</si>
  <si>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</si>
  <si>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</si>
  <si>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</si>
  <si>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</si>
  <si>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</si>
  <si>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</si>
  <si>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</si>
  <si>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</si>
  <si>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</si>
  <si>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</si>
  <si>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</si>
  <si>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</si>
  <si>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</si>
  <si>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</si>
  <si>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</si>
  <si>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</si>
  <si>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</si>
  <si>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</si>
  <si>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</si>
  <si>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</si>
  <si>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</si>
  <si>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</si>
  <si>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</si>
  <si>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</si>
  <si>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</si>
  <si>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</si>
  <si>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</si>
  <si>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</si>
  <si>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</si>
  <si>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</si>
  <si>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</si>
  <si>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</si>
  <si>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</si>
  <si>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</si>
  <si>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</si>
  <si>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</si>
  <si>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</si>
  <si>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</si>
  <si>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</si>
  <si>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</si>
  <si>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</si>
  <si>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</si>
  <si>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</si>
  <si>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</si>
  <si>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</si>
  <si>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</si>
  <si>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</si>
  <si>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</si>
  <si>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</si>
  <si>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</si>
  <si>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</si>
  <si>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</si>
  <si>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</si>
  <si>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</si>
  <si>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</si>
  <si>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</si>
  <si>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</si>
  <si>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</si>
  <si>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</si>
  <si>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</si>
  <si>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</si>
  <si>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</si>
  <si>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</si>
  <si>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</si>
  <si>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</si>
  <si>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</si>
  <si>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</si>
  <si>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</si>
  <si>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</si>
  <si>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</si>
  <si>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</si>
  <si>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</si>
  <si>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</si>
  <si>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</si>
  <si>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</si>
  <si>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</si>
  <si>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</si>
  <si>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</si>
  <si>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</si>
  <si>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</si>
  <si>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</si>
  <si>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</si>
  <si>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</si>
  <si>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</si>
  <si>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</si>
  <si>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</si>
  <si>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</si>
  <si>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</si>
  <si>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</si>
  <si>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</si>
  <si>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</si>
  <si>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</si>
  <si>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</si>
  <si>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</si>
  <si>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</si>
  <si>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</si>
  <si>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</si>
  <si>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</si>
  <si>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</si>
  <si>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</si>
  <si>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</si>
  <si>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</si>
  <si>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</si>
  <si>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</si>
  <si>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</si>
  <si>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</si>
  <si>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</si>
  <si>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</si>
  <si>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</si>
  <si>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</si>
  <si>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</si>
  <si>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</si>
  <si>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</si>
  <si>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</si>
  <si>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</si>
  <si>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</si>
  <si>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</si>
  <si>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</si>
  <si>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</si>
  <si>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</si>
  <si>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</si>
  <si>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</si>
  <si>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</si>
  <si>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</si>
  <si>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</si>
  <si>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</si>
  <si>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</si>
  <si>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</si>
  <si>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</si>
  <si>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</si>
  <si>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</si>
  <si>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</si>
  <si>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</si>
  <si>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</si>
  <si>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</si>
  <si>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</si>
  <si>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</si>
  <si>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</si>
  <si>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</si>
  <si>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</si>
  <si>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</si>
  <si>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</si>
  <si>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</si>
  <si>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</si>
  <si>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</si>
  <si>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</si>
  <si>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</si>
  <si>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</si>
  <si>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</si>
  <si>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</si>
  <si>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</si>
  <si>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</si>
  <si>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</si>
  <si>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</si>
  <si>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</si>
  <si>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</si>
  <si>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</si>
  <si>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</si>
  <si>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</si>
  <si>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</si>
  <si>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</si>
  <si>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</si>
  <si>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</si>
  <si>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</si>
  <si>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</si>
  <si>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</si>
  <si>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</si>
  <si>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</si>
  <si>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</si>
  <si>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</si>
  <si>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</si>
  <si>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</si>
  <si>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</si>
  <si>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</si>
  <si>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</si>
  <si>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</si>
  <si>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</si>
  <si>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</si>
  <si>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</si>
  <si>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</si>
  <si>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</si>
  <si>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</si>
  <si>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</si>
  <si>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</si>
  <si>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</si>
  <si>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</si>
  <si>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</si>
  <si>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</si>
  <si>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</si>
  <si>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</si>
  <si>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</si>
  <si>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</si>
  <si>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</si>
  <si>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</si>
  <si>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</si>
  <si>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</si>
  <si>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</si>
  <si>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</si>
  <si>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</si>
  <si>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</si>
  <si>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</si>
  <si>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</si>
  <si>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</si>
  <si>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</si>
  <si>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</si>
  <si>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</si>
  <si>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</si>
  <si>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</si>
  <si>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</si>
  <si>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</si>
  <si>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</si>
  <si>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</si>
  <si>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</si>
  <si>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</si>
  <si>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</si>
  <si>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</si>
  <si>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</si>
  <si>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</si>
  <si>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</si>
  <si>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</si>
  <si>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</si>
  <si>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</si>
  <si>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</si>
  <si>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</si>
  <si>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</si>
  <si>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</si>
  <si>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</si>
  <si>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</si>
  <si>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</si>
  <si>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</si>
  <si>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</si>
  <si>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</si>
  <si>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</si>
  <si>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</si>
  <si>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</si>
  <si>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</si>
  <si>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</si>
  <si>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</si>
  <si>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</si>
  <si>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</si>
  <si>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</si>
  <si>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</si>
  <si>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</si>
  <si>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</si>
  <si>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</si>
  <si>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</si>
  <si>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</si>
  <si>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</si>
  <si>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</si>
  <si>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</si>
  <si>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</si>
  <si>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</si>
  <si>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</si>
  <si>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</si>
  <si>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</si>
  <si>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</si>
  <si>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</si>
  <si>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</si>
  <si>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</si>
  <si>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</si>
  <si>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</si>
  <si>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</si>
  <si>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</si>
  <si>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</si>
  <si>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</si>
  <si>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</si>
  <si>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</si>
  <si>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</si>
  <si>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</si>
  <si>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</si>
  <si>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</si>
  <si>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</si>
  <si>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</si>
  <si>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</si>
  <si>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</si>
  <si>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</si>
  <si>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</si>
  <si>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</si>
  <si>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</si>
  <si>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</si>
  <si>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</si>
  <si>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</si>
  <si>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</si>
  <si>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</si>
  <si>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</si>
  <si>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</si>
  <si>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</si>
  <si>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</si>
  <si>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</si>
  <si>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</si>
  <si>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</si>
  <si>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</si>
  <si>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</si>
  <si>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</si>
  <si>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</si>
  <si>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</si>
  <si>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</si>
  <si>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</si>
  <si>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</si>
  <si>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</si>
  <si>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</si>
  <si>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</si>
  <si>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</si>
  <si>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</si>
  <si>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</si>
  <si>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</si>
  <si>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</si>
  <si>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</si>
  <si>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</si>
  <si>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</si>
  <si>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</si>
  <si>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</si>
  <si>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</si>
  <si>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</si>
  <si>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</si>
  <si>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</si>
  <si>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</si>
  <si>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</si>
  <si>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</si>
  <si>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</si>
  <si>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</si>
  <si>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</si>
  <si>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</si>
  <si>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</si>
  <si>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</si>
  <si>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</si>
  <si>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</si>
  <si>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</si>
  <si>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</si>
  <si>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</si>
  <si>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</si>
  <si>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</si>
  <si>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</si>
  <si>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</si>
  <si>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</si>
  <si>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</si>
  <si>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</si>
  <si>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</si>
  <si>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</si>
  <si>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</si>
  <si>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</si>
  <si>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</si>
  <si>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</si>
  <si>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</si>
  <si>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</si>
  <si>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</si>
  <si>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</si>
  <si>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</si>
  <si>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</si>
  <si>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</si>
  <si>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</si>
  <si>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</si>
  <si>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</si>
  <si>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</si>
  <si>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</si>
  <si>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</si>
  <si>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</si>
  <si>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PATRONATO DE FERIA MOROLEÓN, GTO.</t>
  </si>
  <si>
    <t>Del 1 de Enero al 31 de Marzo de 2026</t>
  </si>
  <si>
    <t>Cuentas de Orden Presupuestarias de Ingresos</t>
  </si>
  <si>
    <t>Cuentas de Orden Presupuestarias de Egresos</t>
  </si>
  <si>
    <t>CUENTAS DE ORDEN PRESUPUESTARIO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</si>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</sst>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30" activePane="bottomLeft" state="frozen"/>
      <selection activeCell="A14" sqref="A14:B14"/>
      <selection pane="bottomLeft" activeCell="F45" sqref="F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593</v>
      </c>
      <c r="B1" s="163"/>
      <c r="C1" s="104" t="s">
        <v>494</v>
      </c>
      <c r="D1" s="105">
        <v>2026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106" t="s">
        <v>500</v>
      </c>
    </row>
    <row r="3" spans="1:4" ht="16.149999999999999" customHeight="1" x14ac:dyDescent="0.2">
      <c r="A3" s="166" t="s">
        <v>594</v>
      </c>
      <c r="B3" s="167"/>
      <c r="C3" s="10" t="s">
        <v>496</v>
      </c>
      <c r="D3" s="107">
        <v>1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547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575</v>
      </c>
    </row>
    <row r="26" spans="1:2" x14ac:dyDescent="0.2">
      <c r="A26" s="35" t="s">
        <v>577</v>
      </c>
      <c r="B26" s="36" t="s">
        <v>578</v>
      </c>
    </row>
    <row r="27" spans="1:2" x14ac:dyDescent="0.2">
      <c r="A27" s="35" t="s">
        <v>576</v>
      </c>
      <c r="B27" s="36" t="s">
        <v>579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583</v>
      </c>
    </row>
    <row r="31" spans="1:2" x14ac:dyDescent="0.2">
      <c r="A31" s="35" t="s">
        <v>27</v>
      </c>
      <c r="B31" s="36" t="s">
        <v>584</v>
      </c>
    </row>
    <row r="32" spans="1:2" x14ac:dyDescent="0.2">
      <c r="A32" s="35" t="s">
        <v>38</v>
      </c>
      <c r="B32" s="36" t="s">
        <v>585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545</v>
      </c>
    </row>
    <row r="42" spans="1:2" x14ac:dyDescent="0.2">
      <c r="A42" s="4"/>
      <c r="B42" s="36" t="s">
        <v>546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46" spans="1:2" ht="33.75" x14ac:dyDescent="0.2">
      <c r="A46" s="161" t="s">
        <v>598</v>
      </c>
      <c r="B46" s="161" t="s">
        <v>599</v>
      </c>
    </row>
    <row r="47" spans="1:2" x14ac:dyDescent="0.2">
      <c r="A47" s="161" t="s">
        <v>600</v>
      </c>
      <c r="B47" s="161"/>
    </row>
    <row r="48" spans="1:2" x14ac:dyDescent="0.2">
      <c r="A48" s="161"/>
      <c r="B48" s="161"/>
    </row>
    <row r="49" spans="1:2" x14ac:dyDescent="0.2">
      <c r="A49" s="161"/>
      <c r="B49" s="161"/>
    </row>
    <row r="50" spans="1:2" ht="22.5" x14ac:dyDescent="0.2">
      <c r="A50" s="161" t="s">
        <v>601</v>
      </c>
      <c r="B50" s="161" t="s">
        <v>602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199" zoomScaleNormal="100" workbookViewId="0">
      <selection activeCell="B218" sqref="B2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593</v>
      </c>
      <c r="B1" s="165"/>
      <c r="C1" s="165"/>
      <c r="D1" s="10" t="s">
        <v>497</v>
      </c>
      <c r="E1" s="18">
        <v>2026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8" t="s">
        <v>500</v>
      </c>
    </row>
    <row r="3" spans="1:5" s="11" customFormat="1" ht="18.95" customHeight="1" x14ac:dyDescent="0.25">
      <c r="A3" s="165" t="s">
        <v>594</v>
      </c>
      <c r="B3" s="165"/>
      <c r="C3" s="165"/>
      <c r="D3" s="10" t="s">
        <v>499</v>
      </c>
      <c r="E3" s="18">
        <v>1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549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587</v>
      </c>
    </row>
    <row r="9" spans="1:5" x14ac:dyDescent="0.2">
      <c r="A9" s="109">
        <v>4000</v>
      </c>
      <c r="B9" s="108" t="s">
        <v>547</v>
      </c>
      <c r="C9" s="140">
        <f>SUM(C10+C57+C69)</f>
        <v>8000080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8000000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8000000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8000000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80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80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80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548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587</v>
      </c>
    </row>
    <row r="94" spans="1:5" x14ac:dyDescent="0.2">
      <c r="A94" s="111">
        <v>5000</v>
      </c>
      <c r="B94" s="108" t="s">
        <v>276</v>
      </c>
      <c r="C94" s="140">
        <f>C95+C123+C156+C166+C181+C210</f>
        <v>7915157.2800000003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7915157.2800000003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28386</v>
      </c>
      <c r="D96" s="112">
        <f t="shared" ref="D96:D159" si="0">C96/$C$94</f>
        <v>3.5862837585963927E-3</v>
      </c>
      <c r="E96" s="41"/>
    </row>
    <row r="97" spans="1:5" x14ac:dyDescent="0.2">
      <c r="A97" s="43">
        <v>5111</v>
      </c>
      <c r="B97" s="41" t="s">
        <v>279</v>
      </c>
      <c r="C97" s="141">
        <v>28386</v>
      </c>
      <c r="D97" s="44">
        <f t="shared" si="0"/>
        <v>3.5862837585963927E-3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151.08000000000001</v>
      </c>
      <c r="D103" s="112">
        <f t="shared" si="0"/>
        <v>1.9087428670779363E-5</v>
      </c>
      <c r="E103" s="41"/>
    </row>
    <row r="104" spans="1:5" x14ac:dyDescent="0.2">
      <c r="A104" s="43">
        <v>5121</v>
      </c>
      <c r="B104" s="41" t="s">
        <v>286</v>
      </c>
      <c r="C104" s="141">
        <v>151.08000000000001</v>
      </c>
      <c r="D104" s="44">
        <f t="shared" si="0"/>
        <v>1.9087428670779363E-5</v>
      </c>
      <c r="E104" s="41"/>
    </row>
    <row r="105" spans="1:5" x14ac:dyDescent="0.2">
      <c r="A105" s="43">
        <v>5122</v>
      </c>
      <c r="B105" s="41" t="s">
        <v>287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7886620.2000000002</v>
      </c>
      <c r="D113" s="112">
        <f t="shared" si="0"/>
        <v>0.99639462881273277</v>
      </c>
      <c r="E113" s="41"/>
    </row>
    <row r="114" spans="1:5" x14ac:dyDescent="0.2">
      <c r="A114" s="43">
        <v>5131</v>
      </c>
      <c r="B114" s="41" t="s">
        <v>296</v>
      </c>
      <c r="C114" s="141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41">
        <v>52.2</v>
      </c>
      <c r="D117" s="44">
        <f t="shared" si="0"/>
        <v>6.5949415979261502E-6</v>
      </c>
      <c r="E117" s="41"/>
    </row>
    <row r="118" spans="1:5" x14ac:dyDescent="0.2">
      <c r="A118" s="43">
        <v>5135</v>
      </c>
      <c r="B118" s="41" t="s">
        <v>300</v>
      </c>
      <c r="C118" s="141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41">
        <v>7886000</v>
      </c>
      <c r="D121" s="44">
        <f t="shared" si="0"/>
        <v>0.99631627282079727</v>
      </c>
      <c r="E121" s="41"/>
    </row>
    <row r="122" spans="1:5" x14ac:dyDescent="0.2">
      <c r="A122" s="43">
        <v>5139</v>
      </c>
      <c r="B122" s="41" t="s">
        <v>304</v>
      </c>
      <c r="C122" s="141">
        <v>568</v>
      </c>
      <c r="D122" s="44">
        <f t="shared" si="0"/>
        <v>7.1761050337587227E-5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  <row r="215" spans="1:5" x14ac:dyDescent="0.2">
      <c r="B215" s="161" t="s">
        <v>598</v>
      </c>
      <c r="C215" s="161" t="s">
        <v>599</v>
      </c>
    </row>
    <row r="216" spans="1:5" x14ac:dyDescent="0.2">
      <c r="B216" s="161" t="s">
        <v>600</v>
      </c>
      <c r="C216" s="161"/>
    </row>
    <row r="217" spans="1:5" x14ac:dyDescent="0.2">
      <c r="B217" s="161"/>
      <c r="C217" s="161"/>
    </row>
    <row r="218" spans="1:5" x14ac:dyDescent="0.2">
      <c r="B218" s="161"/>
      <c r="C218" s="161"/>
    </row>
    <row r="219" spans="1:5" ht="22.5" x14ac:dyDescent="0.2">
      <c r="B219" s="161" t="s">
        <v>601</v>
      </c>
      <c r="C219" s="161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A136" zoomScale="60" zoomScaleNormal="100" workbookViewId="0">
      <selection activeCell="B174" sqref="B174:C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593</v>
      </c>
      <c r="B1" s="172"/>
      <c r="C1" s="172"/>
      <c r="D1" s="172"/>
      <c r="E1" s="172"/>
      <c r="F1" s="172"/>
      <c r="G1" s="10" t="s">
        <v>497</v>
      </c>
      <c r="H1" s="18">
        <v>2026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8" t="s">
        <v>500</v>
      </c>
    </row>
    <row r="3" spans="1:8" s="11" customFormat="1" ht="18.95" customHeight="1" x14ac:dyDescent="0.25">
      <c r="A3" s="171" t="s">
        <v>594</v>
      </c>
      <c r="B3" s="172"/>
      <c r="C3" s="172"/>
      <c r="D3" s="172"/>
      <c r="E3" s="172"/>
      <c r="F3" s="172"/>
      <c r="G3" s="10" t="s">
        <v>499</v>
      </c>
      <c r="H3" s="18">
        <v>1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3000000</v>
      </c>
      <c r="D23" s="143">
        <v>3000000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550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551</v>
      </c>
      <c r="G55" s="15" t="s">
        <v>552</v>
      </c>
      <c r="H55" s="15" t="s">
        <v>99</v>
      </c>
      <c r="I55" s="15" t="s">
        <v>553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10877</v>
      </c>
      <c r="D64" s="143">
        <f t="shared" ref="D64:E64" si="0">SUM(D65:D72)</f>
        <v>0</v>
      </c>
      <c r="E64" s="143">
        <f t="shared" si="0"/>
        <v>0</v>
      </c>
    </row>
    <row r="65" spans="1:9" x14ac:dyDescent="0.2">
      <c r="A65" s="16">
        <v>1241</v>
      </c>
      <c r="B65" s="14" t="s">
        <v>157</v>
      </c>
      <c r="C65" s="143">
        <v>8457</v>
      </c>
      <c r="D65" s="143">
        <v>0</v>
      </c>
      <c r="E65" s="143">
        <v>0</v>
      </c>
    </row>
    <row r="66" spans="1:9" x14ac:dyDescent="0.2">
      <c r="A66" s="16">
        <v>1242</v>
      </c>
      <c r="B66" s="14" t="s">
        <v>158</v>
      </c>
      <c r="C66" s="143">
        <v>2420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0</v>
      </c>
      <c r="D68" s="143">
        <v>0</v>
      </c>
      <c r="E68" s="143">
        <v>0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0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554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26050</v>
      </c>
      <c r="D76" s="143">
        <f>SUM(D77:D81)</f>
        <v>0</v>
      </c>
      <c r="E76" s="143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26050</v>
      </c>
      <c r="D80" s="143">
        <v>0</v>
      </c>
      <c r="E80" s="143">
        <v>26050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574</v>
      </c>
    </row>
    <row r="110" spans="1:8" x14ac:dyDescent="0.2">
      <c r="A110" s="16">
        <v>2110</v>
      </c>
      <c r="B110" s="14" t="s">
        <v>188</v>
      </c>
      <c r="C110" s="143">
        <f>SUM(C111:C119)</f>
        <v>83877.640000000014</v>
      </c>
      <c r="D110" s="143">
        <f>SUM(D111:D119)</f>
        <v>83877.640000000014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6791.55</v>
      </c>
      <c r="D111" s="143">
        <f>C111</f>
        <v>6791.55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78162.350000000006</v>
      </c>
      <c r="D112" s="143">
        <f t="shared" ref="D112:D119" si="1">C112</f>
        <v>78162.350000000006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-1325.31</v>
      </c>
      <c r="D117" s="143">
        <f t="shared" si="1"/>
        <v>-1325.31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249.05</v>
      </c>
      <c r="D119" s="143">
        <f t="shared" si="1"/>
        <v>249.05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558</v>
      </c>
      <c r="C145" s="143">
        <v>0</v>
      </c>
    </row>
    <row r="146" spans="1:5" x14ac:dyDescent="0.2">
      <c r="A146" s="16">
        <v>2152</v>
      </c>
      <c r="B146" s="14" t="s">
        <v>559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560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566</v>
      </c>
      <c r="C160" s="145">
        <v>0</v>
      </c>
      <c r="D160" s="117"/>
    </row>
    <row r="161" spans="1:5" x14ac:dyDescent="0.2">
      <c r="A161" s="116">
        <v>2262</v>
      </c>
      <c r="B161" s="117" t="s">
        <v>567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568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569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570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573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  <row r="174" spans="1:5" x14ac:dyDescent="0.2">
      <c r="B174" s="161" t="s">
        <v>598</v>
      </c>
      <c r="C174" s="161" t="s">
        <v>599</v>
      </c>
    </row>
    <row r="175" spans="1:5" x14ac:dyDescent="0.2">
      <c r="B175" s="161" t="s">
        <v>600</v>
      </c>
      <c r="C175" s="161"/>
    </row>
    <row r="176" spans="1:5" x14ac:dyDescent="0.2">
      <c r="B176" s="161"/>
      <c r="C176" s="161"/>
    </row>
    <row r="177" spans="2:3" x14ac:dyDescent="0.2">
      <c r="B177" s="161"/>
      <c r="C177" s="161"/>
    </row>
    <row r="178" spans="2:3" ht="22.5" x14ac:dyDescent="0.2">
      <c r="B178" s="161" t="s">
        <v>601</v>
      </c>
      <c r="C178" s="161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B31" sqref="B31:C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593</v>
      </c>
      <c r="B1" s="173"/>
      <c r="C1" s="173"/>
      <c r="D1" s="20" t="s">
        <v>497</v>
      </c>
      <c r="E1" s="21">
        <v>2026</v>
      </c>
    </row>
    <row r="2" spans="1:5" ht="18.95" customHeight="1" x14ac:dyDescent="0.2">
      <c r="A2" s="173" t="s">
        <v>503</v>
      </c>
      <c r="B2" s="173"/>
      <c r="C2" s="173"/>
      <c r="D2" s="20" t="s">
        <v>498</v>
      </c>
      <c r="E2" s="21" t="s">
        <v>500</v>
      </c>
    </row>
    <row r="3" spans="1:5" ht="18.95" customHeight="1" x14ac:dyDescent="0.2">
      <c r="A3" s="173" t="s">
        <v>594</v>
      </c>
      <c r="B3" s="173"/>
      <c r="C3" s="173"/>
      <c r="D3" s="20" t="s">
        <v>499</v>
      </c>
      <c r="E3" s="21">
        <v>1</v>
      </c>
    </row>
    <row r="4" spans="1:5" ht="18.95" customHeight="1" x14ac:dyDescent="0.2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84922.72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3012215.49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591</v>
      </c>
      <c r="C29" s="146">
        <v>0</v>
      </c>
    </row>
    <row r="30" spans="1:5" x14ac:dyDescent="0.2">
      <c r="B30" s="22" t="s">
        <v>517</v>
      </c>
    </row>
    <row r="31" spans="1:5" x14ac:dyDescent="0.2">
      <c r="B31" s="161" t="s">
        <v>598</v>
      </c>
      <c r="C31" s="161" t="s">
        <v>599</v>
      </c>
    </row>
    <row r="32" spans="1:5" x14ac:dyDescent="0.2">
      <c r="B32" s="161" t="s">
        <v>600</v>
      </c>
      <c r="C32" s="161"/>
    </row>
    <row r="33" spans="2:3" x14ac:dyDescent="0.2">
      <c r="B33" s="161"/>
      <c r="C33" s="161"/>
    </row>
    <row r="34" spans="2:3" x14ac:dyDescent="0.2">
      <c r="B34" s="161"/>
      <c r="C34" s="161"/>
    </row>
    <row r="35" spans="2:3" x14ac:dyDescent="0.2">
      <c r="B35" s="161" t="s">
        <v>601</v>
      </c>
      <c r="C35" s="161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58" zoomScaleNormal="100" workbookViewId="0">
      <selection activeCell="B142" sqref="B142:C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593</v>
      </c>
      <c r="B1" s="173"/>
      <c r="C1" s="173"/>
      <c r="D1" s="20" t="s">
        <v>497</v>
      </c>
      <c r="E1" s="21">
        <v>2026</v>
      </c>
    </row>
    <row r="2" spans="1:5" s="28" customFormat="1" ht="18.95" customHeight="1" x14ac:dyDescent="0.25">
      <c r="A2" s="173" t="s">
        <v>504</v>
      </c>
      <c r="B2" s="173"/>
      <c r="C2" s="173"/>
      <c r="D2" s="20" t="s">
        <v>498</v>
      </c>
      <c r="E2" s="21" t="s">
        <v>500</v>
      </c>
    </row>
    <row r="3" spans="1:5" s="28" customFormat="1" ht="18.95" customHeight="1" x14ac:dyDescent="0.25">
      <c r="A3" s="173" t="s">
        <v>594</v>
      </c>
      <c r="B3" s="173"/>
      <c r="C3" s="173"/>
      <c r="D3" s="20" t="s">
        <v>499</v>
      </c>
      <c r="E3" s="21">
        <v>1</v>
      </c>
    </row>
    <row r="4" spans="1:5" s="28" customFormat="1" ht="18.95" customHeight="1" x14ac:dyDescent="0.25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580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170138.85</v>
      </c>
      <c r="D10" s="146">
        <v>85899.13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170138.85</v>
      </c>
      <c r="D16" s="147">
        <f>SUM(D9:D15)</f>
        <v>85899.13</v>
      </c>
    </row>
    <row r="19" spans="1:5" x14ac:dyDescent="0.2">
      <c r="A19" s="24" t="s">
        <v>581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0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0</v>
      </c>
    </row>
    <row r="46" spans="1:5" x14ac:dyDescent="0.2">
      <c r="A46" s="24" t="s">
        <v>582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592</v>
      </c>
      <c r="C48" s="147">
        <v>84922.72</v>
      </c>
      <c r="D48" s="147">
        <v>-83682.41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0</v>
      </c>
      <c r="D49" s="147">
        <f>D54+D66+D94+D97+D50</f>
        <v>628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0</v>
      </c>
      <c r="D66" s="147">
        <f>D67+D76+D79+D85</f>
        <v>0</v>
      </c>
    </row>
    <row r="67" spans="1:4" x14ac:dyDescent="0.2">
      <c r="A67" s="26">
        <v>5510</v>
      </c>
      <c r="B67" s="22" t="s">
        <v>357</v>
      </c>
      <c r="C67" s="146">
        <f>SUM(C68:C75)</f>
        <v>0</v>
      </c>
      <c r="D67" s="146">
        <f>SUM(D68:D75)</f>
        <v>0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0</v>
      </c>
      <c r="D72" s="146">
        <v>0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628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628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586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84922.72</v>
      </c>
      <c r="D139" s="147">
        <f>D48+D49-D103-D106</f>
        <v>-83054.41</v>
      </c>
    </row>
    <row r="141" spans="1:4" x14ac:dyDescent="0.2">
      <c r="B141" s="22" t="s">
        <v>517</v>
      </c>
    </row>
    <row r="142" spans="1:4" x14ac:dyDescent="0.2">
      <c r="B142" s="161" t="s">
        <v>598</v>
      </c>
      <c r="C142" s="161" t="s">
        <v>599</v>
      </c>
    </row>
    <row r="143" spans="1:4" x14ac:dyDescent="0.2">
      <c r="B143" s="161" t="s">
        <v>600</v>
      </c>
      <c r="C143" s="161"/>
    </row>
    <row r="144" spans="1:4" x14ac:dyDescent="0.2">
      <c r="B144" s="161"/>
      <c r="C144" s="161"/>
    </row>
    <row r="145" spans="2:3" x14ac:dyDescent="0.2">
      <c r="B145" s="161"/>
      <c r="C145" s="161"/>
    </row>
    <row r="146" spans="2:3" ht="22.5" x14ac:dyDescent="0.2">
      <c r="B146" s="161" t="s">
        <v>601</v>
      </c>
      <c r="C146" s="161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showGridLines="0" topLeftCell="A10" workbookViewId="0">
      <selection activeCell="C32" sqref="C32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593</v>
      </c>
      <c r="B1" s="175"/>
      <c r="C1" s="176"/>
    </row>
    <row r="2" spans="1:3" s="29" customFormat="1" ht="18" customHeight="1" x14ac:dyDescent="0.25">
      <c r="A2" s="177" t="s">
        <v>505</v>
      </c>
      <c r="B2" s="178"/>
      <c r="C2" s="179"/>
    </row>
    <row r="3" spans="1:3" s="29" customFormat="1" ht="18" customHeight="1" x14ac:dyDescent="0.25">
      <c r="A3" s="177" t="s">
        <v>594</v>
      </c>
      <c r="B3" s="178"/>
      <c r="C3" s="179"/>
    </row>
    <row r="4" spans="1:3" s="31" customFormat="1" ht="18" customHeight="1" x14ac:dyDescent="0.2">
      <c r="A4" s="180" t="s">
        <v>506</v>
      </c>
      <c r="B4" s="181"/>
      <c r="C4" s="182"/>
    </row>
    <row r="5" spans="1:3" s="31" customFormat="1" ht="18" customHeight="1" x14ac:dyDescent="0.2">
      <c r="A5" s="183" t="s">
        <v>405</v>
      </c>
      <c r="B5" s="184"/>
      <c r="C5" s="129">
        <v>2026</v>
      </c>
    </row>
    <row r="6" spans="1:3" x14ac:dyDescent="0.2">
      <c r="A6" s="45" t="s">
        <v>434</v>
      </c>
      <c r="B6" s="45"/>
      <c r="C6" s="88">
        <v>8000080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588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8000080</v>
      </c>
    </row>
    <row r="23" spans="1:3" x14ac:dyDescent="0.2">
      <c r="B23" s="30" t="s">
        <v>517</v>
      </c>
    </row>
    <row r="24" spans="1:3" x14ac:dyDescent="0.2">
      <c r="B24" s="161" t="s">
        <v>598</v>
      </c>
      <c r="C24" s="161" t="s">
        <v>599</v>
      </c>
    </row>
    <row r="25" spans="1:3" x14ac:dyDescent="0.2">
      <c r="B25" s="161" t="s">
        <v>600</v>
      </c>
      <c r="C25" s="161"/>
    </row>
    <row r="26" spans="1:3" x14ac:dyDescent="0.2">
      <c r="B26" s="161"/>
      <c r="C26" s="161"/>
    </row>
    <row r="27" spans="1:3" x14ac:dyDescent="0.2">
      <c r="B27" s="161"/>
      <c r="C27" s="161"/>
    </row>
    <row r="28" spans="1:3" x14ac:dyDescent="0.2">
      <c r="B28" s="161" t="s">
        <v>601</v>
      </c>
      <c r="C28" s="161" t="s">
        <v>602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"/>
  <sheetViews>
    <sheetView showGridLines="0" topLeftCell="A28" workbookViewId="0">
      <selection activeCell="B43" sqref="B43:C47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593</v>
      </c>
      <c r="B1" s="186"/>
      <c r="C1" s="187"/>
    </row>
    <row r="2" spans="1:3" s="32" customFormat="1" ht="18.95" customHeight="1" x14ac:dyDescent="0.25">
      <c r="A2" s="188" t="s">
        <v>507</v>
      </c>
      <c r="B2" s="189"/>
      <c r="C2" s="190"/>
    </row>
    <row r="3" spans="1:3" s="32" customFormat="1" ht="18.95" customHeight="1" x14ac:dyDescent="0.25">
      <c r="A3" s="188" t="s">
        <v>594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29">
        <v>2026</v>
      </c>
    </row>
    <row r="6" spans="1:3" x14ac:dyDescent="0.2">
      <c r="A6" s="70" t="s">
        <v>447</v>
      </c>
      <c r="B6" s="45"/>
      <c r="C6" s="92">
        <v>7915157.2800000003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0</v>
      </c>
    </row>
    <row r="32" spans="1:3" x14ac:dyDescent="0.2">
      <c r="A32" s="76" t="s">
        <v>469</v>
      </c>
      <c r="B32" s="63" t="s">
        <v>357</v>
      </c>
      <c r="C32" s="93">
        <v>0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589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7915157.2800000003</v>
      </c>
    </row>
    <row r="42" spans="1:3" x14ac:dyDescent="0.2">
      <c r="B42" s="30" t="s">
        <v>517</v>
      </c>
    </row>
    <row r="43" spans="1:3" x14ac:dyDescent="0.2">
      <c r="B43" s="161" t="s">
        <v>598</v>
      </c>
      <c r="C43" s="161" t="s">
        <v>599</v>
      </c>
    </row>
    <row r="44" spans="1:3" x14ac:dyDescent="0.2">
      <c r="B44" s="161" t="s">
        <v>600</v>
      </c>
      <c r="C44" s="161"/>
    </row>
    <row r="45" spans="1:3" x14ac:dyDescent="0.2">
      <c r="B45" s="161"/>
      <c r="C45" s="161"/>
    </row>
    <row r="46" spans="1:3" x14ac:dyDescent="0.2">
      <c r="B46" s="161"/>
      <c r="C46" s="161"/>
    </row>
    <row r="47" spans="1:3" x14ac:dyDescent="0.2">
      <c r="B47" s="161" t="s">
        <v>601</v>
      </c>
      <c r="C47" s="161" t="s">
        <v>602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tabSelected="1" zoomScale="78" workbookViewId="0">
      <selection activeCell="C36" sqref="C3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593</v>
      </c>
      <c r="B1" s="194"/>
      <c r="C1" s="194"/>
      <c r="D1" s="194"/>
      <c r="E1" s="194"/>
      <c r="F1" s="194"/>
      <c r="G1" s="20" t="s">
        <v>497</v>
      </c>
      <c r="H1" s="21">
        <v>2026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0" t="s">
        <v>498</v>
      </c>
      <c r="H2" s="21" t="s">
        <v>500</v>
      </c>
    </row>
    <row r="3" spans="1:10" ht="18.95" customHeight="1" x14ac:dyDescent="0.2">
      <c r="A3" s="195" t="s">
        <v>594</v>
      </c>
      <c r="B3" s="196"/>
      <c r="C3" s="196"/>
      <c r="D3" s="196"/>
      <c r="E3" s="196"/>
      <c r="F3" s="196"/>
      <c r="G3" s="20" t="s">
        <v>499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595</v>
      </c>
      <c r="C39" s="193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9000080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-1000000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-8000080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596</v>
      </c>
      <c r="C48" s="193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-9000080</v>
      </c>
    </row>
    <row r="51" spans="1:3" x14ac:dyDescent="0.2">
      <c r="A51" s="22">
        <v>8220</v>
      </c>
      <c r="B51" s="103" t="s">
        <v>46</v>
      </c>
      <c r="C51" s="160">
        <v>1170763.77</v>
      </c>
    </row>
    <row r="52" spans="1:3" x14ac:dyDescent="0.2">
      <c r="A52" s="22">
        <v>8230</v>
      </c>
      <c r="B52" s="103" t="s">
        <v>590</v>
      </c>
      <c r="C52" s="160">
        <v>-85846.85</v>
      </c>
    </row>
    <row r="53" spans="1:3" x14ac:dyDescent="0.2">
      <c r="A53" s="22">
        <v>8240</v>
      </c>
      <c r="B53" s="103" t="s">
        <v>45</v>
      </c>
      <c r="C53" s="160">
        <v>5.8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7915157.2800000003</v>
      </c>
    </row>
    <row r="58" spans="1:3" x14ac:dyDescent="0.2">
      <c r="B58" s="14" t="s">
        <v>517</v>
      </c>
    </row>
    <row r="59" spans="1:3" x14ac:dyDescent="0.2">
      <c r="B59" s="161" t="s">
        <v>598</v>
      </c>
      <c r="C59" s="161" t="s">
        <v>599</v>
      </c>
    </row>
    <row r="60" spans="1:3" x14ac:dyDescent="0.2">
      <c r="B60" s="161" t="s">
        <v>600</v>
      </c>
      <c r="C60" s="161"/>
    </row>
    <row r="61" spans="1:3" x14ac:dyDescent="0.2">
      <c r="B61" s="161"/>
      <c r="C61" s="161"/>
    </row>
    <row r="62" spans="1:3" x14ac:dyDescent="0.2">
      <c r="B62" s="161"/>
      <c r="C62" s="161"/>
    </row>
    <row r="63" spans="1:3" x14ac:dyDescent="0.2">
      <c r="B63" s="161" t="s">
        <v>601</v>
      </c>
      <c r="C63" s="161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2026-04-25T20:40:43Z</cp:lastPrinted>
  <dcterms:created xsi:type="dcterms:W3CDTF">2012-12-11T20:36:24Z</dcterms:created>
  <dcterms:modified xsi:type="dcterms:W3CDTF">2026-04-25T20:42:18Z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