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 TRIM CP 2026\"/>
    </mc:Choice>
  </mc:AlternateContent>
  <bookViews>
    <workbookView xWindow="-108" yWindow="-108" windowWidth="19416" windowHeight="10416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<sst xmlns="http://schemas.openxmlformats.org/spreadsheetml/2006/main" count="873" uniqueCount="593">
  <si>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</si>
  <si>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</si>
  <si>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</si>
  <si>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</si>
  <si>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</si>
  <si>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</si>
  <si>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</si>
  <si>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</si>
  <si>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</si>
  <si>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</si>
  <si>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</si>
  <si>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</si>
  <si>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</si>
  <si>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</si>
  <si>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</si>
  <si>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</si>
  <si>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</si>
  <si>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</si>
  <si>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</si>
  <si>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</si>
  <si>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</si>
  <si>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</si>
  <si>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</si>
  <si>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</si>
  <si>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</si>
  <si>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</si>
  <si>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</si>
  <si>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</si>
  <si>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</si>
  <si>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</si>
  <si>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</si>
  <si>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</si>
  <si>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</si>
  <si>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</si>
  <si>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</si>
  <si>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</si>
  <si>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</si>
  <si>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</si>
  <si>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</si>
  <si>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</si>
  <si>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</si>
  <si>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</si>
  <si>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</si>
  <si>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</si>
  <si>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</si>
  <si>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</si>
  <si>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</si>
  <si>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</si>
  <si>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</si>
  <si>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</si>
  <si>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</si>
  <si>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</si>
  <si>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</si>
  <si>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</si>
  <si>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</si>
  <si>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</si>
  <si>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</si>
  <si>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</si>
  <si>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</si>
  <si>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</si>
  <si>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</si>
  <si>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</si>
  <si>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</si>
  <si>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</si>
  <si>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</si>
  <si>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</si>
  <si>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</si>
  <si>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</si>
  <si>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</si>
  <si>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</si>
  <si>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</si>
  <si>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</si>
  <si>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</si>
  <si>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</si>
  <si>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</si>
  <si>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</si>
  <si>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</si>
  <si>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</si>
  <si>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</si>
  <si>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</si>
  <si>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</si>
  <si>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</si>
  <si>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</si>
  <si>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</si>
  <si>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</si>
  <si>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</si>
  <si>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</si>
  <si>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</si>
  <si>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</si>
  <si>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</si>
  <si>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</si>
  <si>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</si>
  <si>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</si>
  <si>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</si>
  <si>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</si>
  <si>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</si>
  <si>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</si>
  <si>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</si>
  <si>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</si>
  <si>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</si>
  <si>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</si>
  <si>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</si>
  <si>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</si>
  <si>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</si>
  <si>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</si>
  <si>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</si>
  <si>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</si>
  <si>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</si>
  <si>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</si>
  <si>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</si>
  <si>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</si>
  <si>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</si>
  <si>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</si>
  <si>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</si>
  <si>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</si>
  <si>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</si>
  <si>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</si>
  <si>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</si>
  <si>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</si>
  <si>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</si>
  <si>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</si>
  <si>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</si>
  <si>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</si>
  <si>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</si>
  <si>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</si>
  <si>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</si>
  <si>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</si>
  <si>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</si>
  <si>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</si>
  <si>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</si>
  <si>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</si>
  <si>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</si>
  <si>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</si>
  <si>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</si>
  <si>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</si>
  <si>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</si>
  <si>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</si>
  <si>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</si>
  <si>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</si>
  <si>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</si>
  <si>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</si>
  <si>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</si>
  <si>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</si>
  <si>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</si>
  <si>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</si>
  <si>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</si>
  <si>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</si>
  <si>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</si>
  <si>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</si>
  <si>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</si>
  <si>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</si>
  <si>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</si>
  <si>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</si>
  <si>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</si>
  <si>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</si>
  <si>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</si>
  <si>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</si>
  <si>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</si>
  <si>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</si>
  <si>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</si>
  <si>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</si>
  <si>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</si>
  <si>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</si>
  <si>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</si>
  <si>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</si>
  <si>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</si>
  <si>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</si>
  <si>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</si>
  <si>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</si>
  <si>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</si>
  <si>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</si>
  <si>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</si>
  <si>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</si>
  <si>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</si>
  <si>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</si>
  <si>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</si>
  <si>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</si>
  <si>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</si>
  <si>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</si>
  <si>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</si>
  <si>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</si>
  <si>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</si>
  <si>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</si>
  <si>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</si>
  <si>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</si>
  <si>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</si>
  <si>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</si>
  <si>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</si>
  <si>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</si>
  <si>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</si>
  <si>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</si>
  <si>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</si>
  <si>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</si>
  <si>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</si>
  <si>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</si>
  <si>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</si>
  <si>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</si>
  <si>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</si>
  <si>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</si>
  <si>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</si>
  <si>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</si>
  <si>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</si>
  <si>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</si>
  <si>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</si>
  <si>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</si>
  <si>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</si>
  <si>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</si>
  <si>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</si>
  <si>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</si>
  <si>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</si>
  <si>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</si>
  <si>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</si>
  <si>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</si>
  <si>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</si>
  <si>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</si>
  <si>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</si>
  <si>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</si>
  <si>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</si>
  <si>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</si>
  <si>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</si>
  <si>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</si>
  <si>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</si>
  <si>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</si>
  <si>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</si>
  <si>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</si>
  <si>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</si>
  <si>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</si>
  <si>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</si>
  <si>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</si>
  <si>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</si>
  <si>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</si>
  <si>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</si>
  <si>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</si>
  <si>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</si>
  <si>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</si>
  <si>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</si>
  <si>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</si>
  <si>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</si>
  <si>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</si>
  <si>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</si>
  <si>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</si>
  <si>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</si>
  <si>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</si>
  <si>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</si>
  <si>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</si>
  <si>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</si>
  <si>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</si>
  <si>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</si>
  <si>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</si>
  <si>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</si>
  <si>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</si>
  <si>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</si>
  <si>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</si>
  <si>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</si>
  <si>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</si>
  <si>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</si>
  <si>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</si>
  <si>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</si>
  <si>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</si>
  <si>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</si>
  <si>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</si>
  <si>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</si>
  <si>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</si>
  <si>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</si>
  <si>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</si>
  <si>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</si>
  <si>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</si>
  <si>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</si>
  <si>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</si>
  <si>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</si>
  <si>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</si>
  <si>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</si>
  <si>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</si>
  <si>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</si>
  <si>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</si>
  <si>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</si>
  <si>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</si>
  <si>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</si>
  <si>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</si>
  <si>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</si>
  <si>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</si>
  <si>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</si>
  <si>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</si>
  <si>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</si>
  <si>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</si>
  <si>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</si>
  <si>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</si>
  <si>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</si>
  <si>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</si>
  <si>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</si>
  <si>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</si>
  <si>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</si>
  <si>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</si>
  <si>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</si>
  <si>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</si>
  <si>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</si>
  <si>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</si>
  <si>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</si>
  <si>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</si>
  <si>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</si>
  <si>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</si>
  <si>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</si>
  <si>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</si>
  <si>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</si>
  <si>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</si>
  <si>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</si>
  <si>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</si>
  <si>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</si>
  <si>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</si>
  <si>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</si>
  <si>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</si>
  <si>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</si>
  <si>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</si>
  <si>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</si>
  <si>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</si>
  <si>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</si>
  <si>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</si>
  <si>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</si>
  <si>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</si>
  <si>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</si>
  <si>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</si>
  <si>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</si>
  <si>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</si>
  <si>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</si>
  <si>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</si>
  <si>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</si>
  <si>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</si>
  <si>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</si>
  <si>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</si>
  <si>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</si>
  <si>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</si>
  <si>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</si>
  <si>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</si>
  <si>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</si>
  <si>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</si>
  <si>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</si>
  <si>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</si>
  <si>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</si>
  <si>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</si>
  <si>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</si>
  <si>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</si>
  <si>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</si>
  <si>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</si>
  <si>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</si>
  <si>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</si>
  <si>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</si>
  <si>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</si>
  <si>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</si>
  <si>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</si>
  <si>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</si>
  <si>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</si>
  <si>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</si>
  <si>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</si>
  <si>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</si>
  <si>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</si>
  <si>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</si>
  <si>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</si>
  <si>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</si>
  <si>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</si>
  <si>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</si>
  <si>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</si>
  <si>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</si>
  <si>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</si>
  <si>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</si>
  <si>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</si>
  <si>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</si>
  <si>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</si>
  <si>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</si>
  <si>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</si>
  <si>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</si>
  <si>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</si>
  <si>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</si>
  <si>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</si>
  <si>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</si>
  <si>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</si>
  <si>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</si>
  <si>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</si>
  <si>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</si>
  <si>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</si>
  <si>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</si>
  <si>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</si>
  <si>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</si>
  <si>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</si>
  <si>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</si>
  <si>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</si>
  <si>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</si>
  <si>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</si>
  <si>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</si>
  <si>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</si>
  <si>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</si>
  <si>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</si>
  <si>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</si>
  <si>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</si>
  <si>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</si>
  <si>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</si>
  <si>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</si>
  <si>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</si>
  <si>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</si>
  <si>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</si>
  <si>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</si>
  <si>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</si>
  <si>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</si>
  <si>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</si>
  <si>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</si>
  <si>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</si>
  <si>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</si>
  <si>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</si>
  <si>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</si>
  <si>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</si>
  <si>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</si>
  <si>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</si>
  <si>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</si>
  <si>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</si>
  <si>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</si>
  <si>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</si>
  <si>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</si>
  <si>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</si>
  <si>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</si>
  <si>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</si>
  <si>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</si>
  <si>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</si>
  <si>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</si>
  <si>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</si>
  <si>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</si>
  <si>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</si>
  <si>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</si>
  <si>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</si>
  <si>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</si>
  <si>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</si>
  <si>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</si>
  <si>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</si>
  <si>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</si>
  <si>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</si>
  <si>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</si>
  <si>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</si>
  <si>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</si>
  <si>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</si>
  <si>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</si>
  <si>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</si>
  <si>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</si>
  <si>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</si>
  <si>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</si>
  <si>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</si>
  <si>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</si>
  <si>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</si>
  <si>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</si>
  <si>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</si>
  <si>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</si>
  <si>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</si>
  <si>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</si>
  <si>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</si>
  <si>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</si>
  <si>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</si>
  <si>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</si>
  <si>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</si>
  <si>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</si>
  <si>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</si>
  <si>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</si>
  <si>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</si>
  <si>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</si>
  <si>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</si>
  <si>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</si>
  <si>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</si>
  <si>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</si>
  <si>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</si>
  <si>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</si>
  <si>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</si>
  <si>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</si>
  <si>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</si>
  <si>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</si>
  <si>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</si>
  <si>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</si>
  <si>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</si>
  <si>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</si>
  <si>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</si>
  <si>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</si>
  <si>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</si>
  <si>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</si>
  <si>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</si>
  <si>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</si>
  <si>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</si>
  <si>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</si>
  <si>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</si>
  <si>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</si>
  <si>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</si>
  <si>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</si>
  <si>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</si>
  <si>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</si>
  <si>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</si>
  <si>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</si>
  <si>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</si>
  <si>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</si>
  <si>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</si>
  <si>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</si>
  <si>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</si>
  <si>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</si>
  <si>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</si>
  <si>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</si>
  <si>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</si>
  <si>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</si>
  <si>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</si>
  <si>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</si>
  <si>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</si>
  <si>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</si>
  <si>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</si>
  <si>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</si>
  <si>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</si>
  <si>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</si>
  <si>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</si>
  <si>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</si>
  <si>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</si>
  <si>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</si>
  <si>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</si>
  <si>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</si>
  <si>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</si>
  <si>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</si>
  <si>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</si>
  <si>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</si>
  <si>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</si>
  <si>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</si>
  <si>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</si>
  <si>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</si>
  <si>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</si>
  <si>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</si>
  <si>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</si>
  <si>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</si>
  <si>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</si>
  <si>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</si>
  <si>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</si>
  <si>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</si>
  <si>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</si>
  <si>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</si>
  <si>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</si>
  <si>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</si>
  <si>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</si>
  <si>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</si>
  <si>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</si>
  <si>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</si>
  <si>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</si>
  <si>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</si>
  <si>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</si>
  <si>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</si>
  <si>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</si>
  <si>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</si>
  <si>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</si>
  <si>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</si>
  <si>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</si>
  <si>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</si>
  <si>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</si>
  <si>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</si>
  <si>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</si>
  <si>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</si>
  <si>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</si>
  <si>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</si>
  <si>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</si>
  <si>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</si>
  <si>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</si>
  <si>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</si>
  <si>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</si>
  <si>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</si>
  <si>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</si>
  <si>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</si>
  <si>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</si>
  <si>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</si>
  <si>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</si>
  <si>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</si>
  <si>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</si>
  <si>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</si>
  <si>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</si>
  <si>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</si>
  <si>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</si>
  <si>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</si>
  <si>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</si>
  <si>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</si>
  <si>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</si>
  <si>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</si>
  <si>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</si>
  <si>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</si>
  <si>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</si>
  <si>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</si>
  <si>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</si>
  <si>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</si>
  <si>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</si>
  <si>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</si>
  <si>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</si>
  <si>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</si>
  <si>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</si>
  <si>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</si>
  <si>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</si>
  <si>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INSTITUTO MUNICIPAL DE VIVIENDA  DE MOROLEÓN, GTO.</t>
  </si>
  <si>
    <t>Del 1 de Enero al 30 de Junio de 2026</t>
  </si>
  <si>
    <t xml:space="preserve">           DIRECTOR DEL IMUVIM                                         RESPONSABLE DE UNIDAD ADMINISTRATIVA</t>
  </si>
  <si>
    <t xml:space="preserve">ING. LUIS GUILLERMO FABIAN AMADOR                      LIC. CARMEN YURITZIA VILLASEÑOR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</si>
</sst>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6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8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2" fillId="0" borderId="0" xfId="3" applyFont="1" applyAlignment="1" applyProtection="1">
      <alignment vertical="top"/>
      <protection locked="0"/>
    </xf>
    <xf numFmtId="0" fontId="2" fillId="0" borderId="0" xfId="3" applyFont="1" applyFill="1" applyBorder="1" applyAlignment="1" applyProtection="1">
      <alignment vertical="top"/>
      <protection locked="0"/>
    </xf>
  </cellXfs>
  <cellStyles count="26">
    <cellStyle name="Hipervínculo" xfId="11" builtinId="8"/>
    <cellStyle name="Millares" xfId="18" builtinId="3"/>
    <cellStyle name="Millares 2" xfId="1"/>
    <cellStyle name="Millares 2 2" xfId="15"/>
    <cellStyle name="Millares 2 2 2" xfId="21"/>
    <cellStyle name="Millares 2 3" xfId="16"/>
    <cellStyle name="Millares 2 3 2" xfId="22"/>
    <cellStyle name="Millares 2 4" xfId="20"/>
    <cellStyle name="Millares 3" xfId="19"/>
    <cellStyle name="Millares 3 2" xfId="25"/>
    <cellStyle name="Millares 4" xfId="17"/>
    <cellStyle name="Millares 4 2" xfId="23"/>
    <cellStyle name="Millares 5" xfId="2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F13" sqref="F13"/>
    </sheetView>
  </sheetViews>
  <sheetFormatPr baseColWidth="10" defaultColWidth="12.77734375" defaultRowHeight="10.199999999999999" x14ac:dyDescent="0.2"/>
  <cols>
    <col min="1" max="1" width="14.77734375" style="1" customWidth="1"/>
    <col min="2" max="2" width="73.77734375" style="1" bestFit="1" customWidth="1"/>
    <col min="3" max="3" width="13.5546875" style="1" customWidth="1"/>
    <col min="4" max="16384" width="12.77734375" style="1"/>
  </cols>
  <sheetData>
    <row r="1" spans="1:4" ht="16.2" customHeight="1" x14ac:dyDescent="0.2">
      <c r="A1" s="167" t="s">
        <v>589</v>
      </c>
      <c r="B1" s="168"/>
      <c r="C1" s="87" t="s">
        <v>486</v>
      </c>
      <c r="D1" s="88">
        <v>2026</v>
      </c>
    </row>
    <row r="2" spans="1:4" ht="16.2" customHeight="1" x14ac:dyDescent="0.2">
      <c r="A2" s="169" t="s">
        <v>485</v>
      </c>
      <c r="B2" s="170"/>
      <c r="C2" s="2" t="s">
        <v>487</v>
      </c>
      <c r="D2" s="89" t="s">
        <v>489</v>
      </c>
    </row>
    <row r="3" spans="1:4" ht="16.2" customHeight="1" x14ac:dyDescent="0.2">
      <c r="A3" s="169" t="s">
        <v>590</v>
      </c>
      <c r="B3" s="170"/>
      <c r="C3" s="2" t="s">
        <v>488</v>
      </c>
      <c r="D3" s="90">
        <v>2</v>
      </c>
    </row>
    <row r="4" spans="1:4" ht="16.2" customHeight="1" x14ac:dyDescent="0.2">
      <c r="A4" s="169" t="s">
        <v>504</v>
      </c>
      <c r="B4" s="170"/>
      <c r="C4" s="154"/>
      <c r="D4" s="89"/>
    </row>
    <row r="5" spans="1:4" ht="15" customHeight="1" x14ac:dyDescent="0.2">
      <c r="A5" s="155" t="s">
        <v>29</v>
      </c>
      <c r="B5" s="161" t="s">
        <v>30</v>
      </c>
      <c r="C5" s="161"/>
      <c r="D5" s="162"/>
    </row>
    <row r="6" spans="1:4" x14ac:dyDescent="0.2">
      <c r="A6" s="156"/>
      <c r="B6" s="163"/>
      <c r="C6" s="163"/>
      <c r="D6" s="164"/>
    </row>
    <row r="7" spans="1:4" x14ac:dyDescent="0.2">
      <c r="A7" s="156"/>
      <c r="B7" s="165" t="s">
        <v>33</v>
      </c>
      <c r="C7" s="165"/>
      <c r="D7" s="166"/>
    </row>
    <row r="8" spans="1:4" x14ac:dyDescent="0.2">
      <c r="A8" s="156"/>
      <c r="B8" s="148"/>
      <c r="D8" s="151"/>
    </row>
    <row r="9" spans="1:4" x14ac:dyDescent="0.2">
      <c r="A9" s="156"/>
      <c r="B9" s="149" t="s">
        <v>0</v>
      </c>
      <c r="D9" s="151"/>
    </row>
    <row r="10" spans="1:4" x14ac:dyDescent="0.2">
      <c r="A10" s="157" t="s">
        <v>473</v>
      </c>
      <c r="B10" s="150" t="s">
        <v>537</v>
      </c>
      <c r="D10" s="151"/>
    </row>
    <row r="11" spans="1:4" x14ac:dyDescent="0.2">
      <c r="A11" s="157" t="s">
        <v>474</v>
      </c>
      <c r="B11" s="150" t="s">
        <v>271</v>
      </c>
      <c r="D11" s="151"/>
    </row>
    <row r="12" spans="1:4" x14ac:dyDescent="0.2">
      <c r="A12" s="157" t="s">
        <v>1</v>
      </c>
      <c r="B12" s="150" t="s">
        <v>2</v>
      </c>
      <c r="D12" s="151"/>
    </row>
    <row r="13" spans="1:4" x14ac:dyDescent="0.2">
      <c r="A13" s="157" t="s">
        <v>3</v>
      </c>
      <c r="B13" s="150" t="s">
        <v>4</v>
      </c>
      <c r="D13" s="151"/>
    </row>
    <row r="14" spans="1:4" x14ac:dyDescent="0.2">
      <c r="A14" s="157" t="s">
        <v>5</v>
      </c>
      <c r="B14" s="150" t="s">
        <v>6</v>
      </c>
      <c r="D14" s="151"/>
    </row>
    <row r="15" spans="1:4" x14ac:dyDescent="0.2">
      <c r="A15" s="157" t="s">
        <v>80</v>
      </c>
      <c r="B15" s="150" t="s">
        <v>480</v>
      </c>
      <c r="D15" s="151"/>
    </row>
    <row r="16" spans="1:4" x14ac:dyDescent="0.2">
      <c r="A16" s="157" t="s">
        <v>7</v>
      </c>
      <c r="B16" s="150" t="s">
        <v>481</v>
      </c>
      <c r="D16" s="151"/>
    </row>
    <row r="17" spans="1:4" x14ac:dyDescent="0.2">
      <c r="A17" s="157" t="s">
        <v>8</v>
      </c>
      <c r="B17" s="150" t="s">
        <v>79</v>
      </c>
      <c r="D17" s="151"/>
    </row>
    <row r="18" spans="1:4" x14ac:dyDescent="0.2">
      <c r="A18" s="157" t="s">
        <v>9</v>
      </c>
      <c r="B18" s="150" t="s">
        <v>10</v>
      </c>
      <c r="D18" s="151"/>
    </row>
    <row r="19" spans="1:4" x14ac:dyDescent="0.2">
      <c r="A19" s="157" t="s">
        <v>11</v>
      </c>
      <c r="B19" s="150" t="s">
        <v>12</v>
      </c>
      <c r="D19" s="151"/>
    </row>
    <row r="20" spans="1:4" x14ac:dyDescent="0.2">
      <c r="A20" s="157" t="s">
        <v>13</v>
      </c>
      <c r="B20" s="150" t="s">
        <v>14</v>
      </c>
      <c r="D20" s="151"/>
    </row>
    <row r="21" spans="1:4" x14ac:dyDescent="0.2">
      <c r="A21" s="157" t="s">
        <v>15</v>
      </c>
      <c r="B21" s="150" t="s">
        <v>16</v>
      </c>
      <c r="D21" s="151"/>
    </row>
    <row r="22" spans="1:4" x14ac:dyDescent="0.2">
      <c r="A22" s="157" t="s">
        <v>17</v>
      </c>
      <c r="B22" s="150" t="s">
        <v>482</v>
      </c>
      <c r="D22" s="151"/>
    </row>
    <row r="23" spans="1:4" x14ac:dyDescent="0.2">
      <c r="A23" s="157" t="s">
        <v>18</v>
      </c>
      <c r="B23" s="150" t="s">
        <v>19</v>
      </c>
      <c r="D23" s="151"/>
    </row>
    <row r="24" spans="1:4" x14ac:dyDescent="0.2">
      <c r="A24" s="157" t="s">
        <v>20</v>
      </c>
      <c r="B24" s="150" t="s">
        <v>111</v>
      </c>
      <c r="D24" s="151"/>
    </row>
    <row r="25" spans="1:4" x14ac:dyDescent="0.2">
      <c r="A25" s="157" t="s">
        <v>21</v>
      </c>
      <c r="B25" s="150" t="s">
        <v>562</v>
      </c>
      <c r="D25" s="151"/>
    </row>
    <row r="26" spans="1:4" x14ac:dyDescent="0.2">
      <c r="A26" s="157" t="s">
        <v>564</v>
      </c>
      <c r="B26" s="150" t="s">
        <v>565</v>
      </c>
      <c r="D26" s="151"/>
    </row>
    <row r="27" spans="1:4" x14ac:dyDescent="0.2">
      <c r="A27" s="157" t="s">
        <v>563</v>
      </c>
      <c r="B27" s="150" t="s">
        <v>566</v>
      </c>
      <c r="D27" s="151"/>
    </row>
    <row r="28" spans="1:4" x14ac:dyDescent="0.2">
      <c r="A28" s="157" t="s">
        <v>22</v>
      </c>
      <c r="B28" s="150" t="s">
        <v>23</v>
      </c>
      <c r="D28" s="151"/>
    </row>
    <row r="29" spans="1:4" x14ac:dyDescent="0.2">
      <c r="A29" s="157" t="s">
        <v>24</v>
      </c>
      <c r="B29" s="150" t="s">
        <v>25</v>
      </c>
      <c r="D29" s="151"/>
    </row>
    <row r="30" spans="1:4" x14ac:dyDescent="0.2">
      <c r="A30" s="157" t="s">
        <v>26</v>
      </c>
      <c r="B30" s="150" t="s">
        <v>570</v>
      </c>
      <c r="D30" s="151"/>
    </row>
    <row r="31" spans="1:4" x14ac:dyDescent="0.2">
      <c r="A31" s="157" t="s">
        <v>27</v>
      </c>
      <c r="B31" s="150" t="s">
        <v>571</v>
      </c>
      <c r="D31" s="151"/>
    </row>
    <row r="32" spans="1:4" x14ac:dyDescent="0.2">
      <c r="A32" s="157" t="s">
        <v>38</v>
      </c>
      <c r="B32" s="150" t="s">
        <v>572</v>
      </c>
      <c r="D32" s="151"/>
    </row>
    <row r="33" spans="1:4" x14ac:dyDescent="0.2">
      <c r="A33" s="156"/>
      <c r="D33" s="151"/>
    </row>
    <row r="34" spans="1:4" x14ac:dyDescent="0.2">
      <c r="A34" s="156"/>
      <c r="B34" s="149"/>
      <c r="D34" s="151"/>
    </row>
    <row r="35" spans="1:4" x14ac:dyDescent="0.2">
      <c r="A35" s="157" t="s">
        <v>36</v>
      </c>
      <c r="B35" s="150" t="s">
        <v>31</v>
      </c>
      <c r="D35" s="151"/>
    </row>
    <row r="36" spans="1:4" x14ac:dyDescent="0.2">
      <c r="A36" s="157" t="s">
        <v>37</v>
      </c>
      <c r="B36" s="150" t="s">
        <v>32</v>
      </c>
      <c r="D36" s="151"/>
    </row>
    <row r="37" spans="1:4" x14ac:dyDescent="0.2">
      <c r="A37" s="156"/>
      <c r="D37" s="151"/>
    </row>
    <row r="38" spans="1:4" x14ac:dyDescent="0.2">
      <c r="A38" s="156"/>
      <c r="B38" s="148" t="s">
        <v>34</v>
      </c>
      <c r="D38" s="151"/>
    </row>
    <row r="39" spans="1:4" x14ac:dyDescent="0.2">
      <c r="A39" s="156" t="s">
        <v>35</v>
      </c>
      <c r="B39" s="150" t="s">
        <v>28</v>
      </c>
      <c r="D39" s="151"/>
    </row>
    <row r="40" spans="1:4" x14ac:dyDescent="0.2">
      <c r="A40" s="156"/>
      <c r="B40" s="150" t="s">
        <v>505</v>
      </c>
      <c r="D40" s="151"/>
    </row>
    <row r="41" spans="1:4" x14ac:dyDescent="0.2">
      <c r="A41" s="156"/>
      <c r="B41" s="150" t="s">
        <v>535</v>
      </c>
      <c r="D41" s="151"/>
    </row>
    <row r="42" spans="1:4" x14ac:dyDescent="0.2">
      <c r="A42" s="156"/>
      <c r="B42" s="150" t="s">
        <v>536</v>
      </c>
      <c r="D42" s="151"/>
    </row>
    <row r="43" spans="1:4" x14ac:dyDescent="0.2">
      <c r="A43" s="158"/>
      <c r="B43" s="152"/>
      <c r="C43" s="152"/>
      <c r="D43" s="153"/>
    </row>
    <row r="45" spans="1:4" x14ac:dyDescent="0.2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topLeftCell="A189" zoomScaleNormal="100" workbookViewId="0">
      <selection activeCell="A215" sqref="A215:A219"/>
    </sheetView>
  </sheetViews>
  <sheetFormatPr baseColWidth="10" defaultColWidth="9.21875" defaultRowHeight="10.199999999999999" x14ac:dyDescent="0.2"/>
  <cols>
    <col min="1" max="1" width="10" style="4" customWidth="1"/>
    <col min="2" max="2" width="83" style="4" customWidth="1"/>
    <col min="3" max="4" width="15.77734375" style="4" customWidth="1"/>
    <col min="5" max="5" width="24.21875" style="4" bestFit="1" customWidth="1"/>
    <col min="6" max="16384" width="9.21875" style="4"/>
  </cols>
  <sheetData>
    <row r="1" spans="1:5" s="9" customFormat="1" ht="19.05" customHeight="1" x14ac:dyDescent="0.3">
      <c r="A1" s="172" t="s">
        <v>589</v>
      </c>
      <c r="B1" s="172"/>
      <c r="C1" s="172"/>
      <c r="D1" s="2" t="s">
        <v>486</v>
      </c>
      <c r="E1" s="8">
        <v>2026</v>
      </c>
    </row>
    <row r="2" spans="1:5" s="3" customFormat="1" ht="19.05" customHeight="1" x14ac:dyDescent="0.3">
      <c r="A2" s="172" t="s">
        <v>491</v>
      </c>
      <c r="B2" s="172"/>
      <c r="C2" s="172"/>
      <c r="D2" s="2" t="s">
        <v>487</v>
      </c>
      <c r="E2" s="8" t="s">
        <v>489</v>
      </c>
    </row>
    <row r="3" spans="1:5" s="3" customFormat="1" ht="19.05" customHeight="1" x14ac:dyDescent="0.3">
      <c r="A3" s="172" t="s">
        <v>590</v>
      </c>
      <c r="B3" s="172"/>
      <c r="C3" s="172"/>
      <c r="D3" s="2" t="s">
        <v>488</v>
      </c>
      <c r="E3" s="8">
        <v>2</v>
      </c>
    </row>
    <row r="4" spans="1:5" s="3" customFormat="1" ht="19.05" customHeight="1" x14ac:dyDescent="0.3">
      <c r="A4" s="172" t="s">
        <v>504</v>
      </c>
      <c r="B4" s="172"/>
      <c r="C4" s="172"/>
      <c r="D4" s="2"/>
      <c r="E4" s="8"/>
    </row>
    <row r="5" spans="1:5" x14ac:dyDescent="0.2">
      <c r="A5" s="173" t="s">
        <v>113</v>
      </c>
      <c r="B5" s="173"/>
      <c r="C5" s="173"/>
      <c r="D5" s="173"/>
      <c r="E5" s="173"/>
    </row>
    <row r="7" spans="1:5" x14ac:dyDescent="0.2">
      <c r="A7" s="171" t="s">
        <v>539</v>
      </c>
      <c r="B7" s="171"/>
      <c r="C7" s="171"/>
      <c r="D7" s="171"/>
      <c r="E7" s="171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1147492.3999999999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946100</v>
      </c>
      <c r="D10" s="95">
        <f>C10/$C$9</f>
        <v>0.82449347812673968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0.399999999999999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0.399999999999999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0.399999999999999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0.399999999999999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0.399999999999999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946100</v>
      </c>
      <c r="D48" s="95">
        <f t="shared" si="0"/>
        <v>0.82449347812673968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0.399999999999999" x14ac:dyDescent="0.2">
      <c r="A51" s="25">
        <v>4173</v>
      </c>
      <c r="B51" s="27" t="s">
        <v>412</v>
      </c>
      <c r="C51" s="123">
        <v>946100</v>
      </c>
      <c r="D51" s="29">
        <f t="shared" si="0"/>
        <v>0.82449347812673968</v>
      </c>
      <c r="E51" s="24"/>
    </row>
    <row r="52" spans="1:5" ht="20.399999999999999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0.399999999999999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0.399999999999999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0.399999999999999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0.6" x14ac:dyDescent="0.2">
      <c r="A57" s="92">
        <v>4200</v>
      </c>
      <c r="B57" s="93" t="s">
        <v>418</v>
      </c>
      <c r="C57" s="122">
        <f>+C58+C64</f>
        <v>201337.86</v>
      </c>
      <c r="D57" s="95">
        <f t="shared" si="0"/>
        <v>0.1754589921467018</v>
      </c>
      <c r="E57" s="24"/>
    </row>
    <row r="58" spans="1:5" ht="20.399999999999999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201337.86</v>
      </c>
      <c r="D64" s="95">
        <f t="shared" si="0"/>
        <v>0.1754589921467018</v>
      </c>
      <c r="E64" s="24"/>
    </row>
    <row r="65" spans="1:5" x14ac:dyDescent="0.2">
      <c r="A65" s="25">
        <v>4221</v>
      </c>
      <c r="B65" s="26" t="s">
        <v>250</v>
      </c>
      <c r="C65" s="123">
        <v>201337.86</v>
      </c>
      <c r="D65" s="29">
        <f t="shared" si="0"/>
        <v>0.1754589921467018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54.54</v>
      </c>
      <c r="D69" s="95">
        <f t="shared" si="0"/>
        <v>4.7529726558537562E-5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54.54</v>
      </c>
      <c r="D83" s="95">
        <f t="shared" si="1"/>
        <v>4.7529726558537562E-5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54.54</v>
      </c>
      <c r="D90" s="29">
        <f t="shared" si="1"/>
        <v>4.7529726558537562E-5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1" t="s">
        <v>538</v>
      </c>
      <c r="B92" s="171"/>
      <c r="C92" s="171"/>
      <c r="D92" s="171"/>
      <c r="E92" s="171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803888.87000000011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793272.57000000007</v>
      </c>
      <c r="D95" s="95">
        <f>C95/$C$94</f>
        <v>0.9867938213897649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765214.8600000001</v>
      </c>
      <c r="D96" s="95">
        <f t="shared" ref="D96:D159" si="2">C96/$C$94</f>
        <v>0.95189134786752305</v>
      </c>
      <c r="E96" s="26"/>
    </row>
    <row r="97" spans="1:5" x14ac:dyDescent="0.2">
      <c r="A97" s="28">
        <v>5111</v>
      </c>
      <c r="B97" s="26" t="s">
        <v>274</v>
      </c>
      <c r="C97" s="123">
        <v>481514.59</v>
      </c>
      <c r="D97" s="29">
        <f t="shared" si="2"/>
        <v>0.59898153584338087</v>
      </c>
      <c r="E97" s="26"/>
    </row>
    <row r="98" spans="1:5" x14ac:dyDescent="0.2">
      <c r="A98" s="28">
        <v>5112</v>
      </c>
      <c r="B98" s="26" t="s">
        <v>275</v>
      </c>
      <c r="C98" s="123">
        <v>0</v>
      </c>
      <c r="D98" s="29">
        <f t="shared" si="2"/>
        <v>0</v>
      </c>
      <c r="E98" s="26"/>
    </row>
    <row r="99" spans="1:5" x14ac:dyDescent="0.2">
      <c r="A99" s="28">
        <v>5113</v>
      </c>
      <c r="B99" s="26" t="s">
        <v>276</v>
      </c>
      <c r="C99" s="123">
        <v>18873.43</v>
      </c>
      <c r="D99" s="29">
        <f t="shared" si="2"/>
        <v>2.3477660537830305E-2</v>
      </c>
      <c r="E99" s="26"/>
    </row>
    <row r="100" spans="1:5" x14ac:dyDescent="0.2">
      <c r="A100" s="28">
        <v>5114</v>
      </c>
      <c r="B100" s="26" t="s">
        <v>277</v>
      </c>
      <c r="C100" s="123">
        <v>0</v>
      </c>
      <c r="D100" s="29">
        <f t="shared" si="2"/>
        <v>0</v>
      </c>
      <c r="E100" s="26"/>
    </row>
    <row r="101" spans="1:5" x14ac:dyDescent="0.2">
      <c r="A101" s="28">
        <v>5115</v>
      </c>
      <c r="B101" s="26" t="s">
        <v>278</v>
      </c>
      <c r="C101" s="123">
        <v>264826.84000000003</v>
      </c>
      <c r="D101" s="29">
        <f t="shared" si="2"/>
        <v>0.32943215148631178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0</v>
      </c>
      <c r="D103" s="95">
        <f t="shared" si="2"/>
        <v>0</v>
      </c>
      <c r="E103" s="26"/>
    </row>
    <row r="104" spans="1:5" x14ac:dyDescent="0.2">
      <c r="A104" s="28">
        <v>5121</v>
      </c>
      <c r="B104" s="26" t="s">
        <v>281</v>
      </c>
      <c r="C104" s="123">
        <v>0</v>
      </c>
      <c r="D104" s="29">
        <f t="shared" si="2"/>
        <v>0</v>
      </c>
      <c r="E104" s="26"/>
    </row>
    <row r="105" spans="1:5" x14ac:dyDescent="0.2">
      <c r="A105" s="28">
        <v>5122</v>
      </c>
      <c r="B105" s="26" t="s">
        <v>282</v>
      </c>
      <c r="C105" s="123">
        <v>0</v>
      </c>
      <c r="D105" s="29">
        <f t="shared" si="2"/>
        <v>0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0</v>
      </c>
      <c r="D107" s="29">
        <f t="shared" si="2"/>
        <v>0</v>
      </c>
      <c r="E107" s="26"/>
    </row>
    <row r="108" spans="1:5" x14ac:dyDescent="0.2">
      <c r="A108" s="28">
        <v>5125</v>
      </c>
      <c r="B108" s="26" t="s">
        <v>285</v>
      </c>
      <c r="C108" s="123">
        <v>0</v>
      </c>
      <c r="D108" s="29">
        <f t="shared" si="2"/>
        <v>0</v>
      </c>
      <c r="E108" s="26"/>
    </row>
    <row r="109" spans="1:5" x14ac:dyDescent="0.2">
      <c r="A109" s="28">
        <v>5126</v>
      </c>
      <c r="B109" s="26" t="s">
        <v>286</v>
      </c>
      <c r="C109" s="123">
        <v>0</v>
      </c>
      <c r="D109" s="29">
        <f t="shared" si="2"/>
        <v>0</v>
      </c>
      <c r="E109" s="26"/>
    </row>
    <row r="110" spans="1:5" x14ac:dyDescent="0.2">
      <c r="A110" s="28">
        <v>5127</v>
      </c>
      <c r="B110" s="26" t="s">
        <v>287</v>
      </c>
      <c r="C110" s="123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0</v>
      </c>
      <c r="D112" s="29">
        <f t="shared" si="2"/>
        <v>0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28057.71</v>
      </c>
      <c r="D113" s="95">
        <f t="shared" si="2"/>
        <v>3.490247352224194E-2</v>
      </c>
      <c r="E113" s="26"/>
    </row>
    <row r="114" spans="1:5" x14ac:dyDescent="0.2">
      <c r="A114" s="28">
        <v>5131</v>
      </c>
      <c r="B114" s="26" t="s">
        <v>291</v>
      </c>
      <c r="C114" s="123">
        <v>12330.71</v>
      </c>
      <c r="D114" s="29">
        <f t="shared" si="2"/>
        <v>1.5338824133738781E-2</v>
      </c>
      <c r="E114" s="26"/>
    </row>
    <row r="115" spans="1:5" x14ac:dyDescent="0.2">
      <c r="A115" s="28">
        <v>5132</v>
      </c>
      <c r="B115" s="26" t="s">
        <v>292</v>
      </c>
      <c r="C115" s="123">
        <v>0</v>
      </c>
      <c r="D115" s="29">
        <f t="shared" si="2"/>
        <v>0</v>
      </c>
      <c r="E115" s="26"/>
    </row>
    <row r="116" spans="1:5" x14ac:dyDescent="0.2">
      <c r="A116" s="28">
        <v>5133</v>
      </c>
      <c r="B116" s="26" t="s">
        <v>293</v>
      </c>
      <c r="C116" s="123">
        <v>0</v>
      </c>
      <c r="D116" s="29">
        <f t="shared" si="2"/>
        <v>0</v>
      </c>
      <c r="E116" s="26"/>
    </row>
    <row r="117" spans="1:5" x14ac:dyDescent="0.2">
      <c r="A117" s="28">
        <v>5134</v>
      </c>
      <c r="B117" s="26" t="s">
        <v>294</v>
      </c>
      <c r="C117" s="123">
        <v>282</v>
      </c>
      <c r="D117" s="29">
        <f t="shared" si="2"/>
        <v>3.5079475599655955E-4</v>
      </c>
      <c r="E117" s="26"/>
    </row>
    <row r="118" spans="1:5" x14ac:dyDescent="0.2">
      <c r="A118" s="28">
        <v>5135</v>
      </c>
      <c r="B118" s="26" t="s">
        <v>295</v>
      </c>
      <c r="C118" s="123">
        <v>0</v>
      </c>
      <c r="D118" s="29">
        <f t="shared" si="2"/>
        <v>0</v>
      </c>
      <c r="E118" s="26"/>
    </row>
    <row r="119" spans="1:5" x14ac:dyDescent="0.2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3">
        <v>0</v>
      </c>
      <c r="D120" s="29">
        <f t="shared" si="2"/>
        <v>0</v>
      </c>
      <c r="E120" s="26"/>
    </row>
    <row r="121" spans="1:5" x14ac:dyDescent="0.2">
      <c r="A121" s="28">
        <v>5138</v>
      </c>
      <c r="B121" s="26" t="s">
        <v>298</v>
      </c>
      <c r="C121" s="123">
        <v>0</v>
      </c>
      <c r="D121" s="29">
        <f t="shared" si="2"/>
        <v>0</v>
      </c>
      <c r="E121" s="26"/>
    </row>
    <row r="122" spans="1:5" x14ac:dyDescent="0.2">
      <c r="A122" s="28">
        <v>5139</v>
      </c>
      <c r="B122" s="26" t="s">
        <v>299</v>
      </c>
      <c r="C122" s="123">
        <v>15445</v>
      </c>
      <c r="D122" s="29">
        <f t="shared" si="2"/>
        <v>1.9212854632506604E-2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0</v>
      </c>
      <c r="D123" s="95">
        <f t="shared" si="2"/>
        <v>0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0</v>
      </c>
      <c r="D133" s="95">
        <f t="shared" si="2"/>
        <v>0</v>
      </c>
      <c r="E133" s="26"/>
    </row>
    <row r="134" spans="1:5" x14ac:dyDescent="0.2">
      <c r="A134" s="28">
        <v>5241</v>
      </c>
      <c r="B134" s="26" t="s">
        <v>309</v>
      </c>
      <c r="C134" s="123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10616.3</v>
      </c>
      <c r="D181" s="95">
        <f t="shared" si="3"/>
        <v>1.3206178610235016E-2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10616.3</v>
      </c>
      <c r="D182" s="95">
        <f t="shared" si="3"/>
        <v>1.3206178610235016E-2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10616.3</v>
      </c>
      <c r="D187" s="29">
        <f t="shared" si="3"/>
        <v>1.3206178610235016E-2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  <row r="215" spans="1:5" x14ac:dyDescent="0.2">
      <c r="A215" s="204"/>
    </row>
    <row r="216" spans="1:5" x14ac:dyDescent="0.2">
      <c r="A216" s="205" t="s">
        <v>591</v>
      </c>
    </row>
    <row r="217" spans="1:5" x14ac:dyDescent="0.2">
      <c r="A217" s="205"/>
    </row>
    <row r="218" spans="1:5" x14ac:dyDescent="0.2">
      <c r="A218" s="205" t="s">
        <v>592</v>
      </c>
    </row>
    <row r="219" spans="1:5" x14ac:dyDescent="0.2">
      <c r="A219" s="205"/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opLeftCell="A120" zoomScale="58" zoomScaleNormal="100" workbookViewId="0">
      <selection activeCell="A173" sqref="A173:A177"/>
    </sheetView>
  </sheetViews>
  <sheetFormatPr baseColWidth="10" defaultColWidth="9.21875" defaultRowHeight="10.199999999999999" x14ac:dyDescent="0.2"/>
  <cols>
    <col min="1" max="1" width="10" style="4" customWidth="1"/>
    <col min="2" max="2" width="64.5546875" style="4" bestFit="1" customWidth="1"/>
    <col min="3" max="3" width="16.44140625" style="4" bestFit="1" customWidth="1"/>
    <col min="4" max="4" width="19.21875" style="4" customWidth="1"/>
    <col min="5" max="5" width="28" style="4" customWidth="1"/>
    <col min="6" max="6" width="53.77734375" style="4" bestFit="1" customWidth="1"/>
    <col min="7" max="7" width="16.77734375" style="4" customWidth="1"/>
    <col min="8" max="8" width="26" style="4" customWidth="1"/>
    <col min="9" max="9" width="27.21875" style="4" customWidth="1"/>
    <col min="10" max="10" width="22.21875" style="4" customWidth="1"/>
    <col min="11" max="16384" width="9.21875" style="4"/>
  </cols>
  <sheetData>
    <row r="1" spans="1:8" s="3" customFormat="1" ht="19.05" customHeight="1" x14ac:dyDescent="0.3">
      <c r="A1" s="170" t="s">
        <v>589</v>
      </c>
      <c r="B1" s="174"/>
      <c r="C1" s="174"/>
      <c r="D1" s="174"/>
      <c r="E1" s="174"/>
      <c r="F1" s="174"/>
      <c r="G1" s="2" t="s">
        <v>486</v>
      </c>
      <c r="H1" s="8">
        <v>2026</v>
      </c>
    </row>
    <row r="2" spans="1:8" s="3" customFormat="1" ht="19.05" customHeight="1" x14ac:dyDescent="0.3">
      <c r="A2" s="170" t="s">
        <v>490</v>
      </c>
      <c r="B2" s="174"/>
      <c r="C2" s="174"/>
      <c r="D2" s="174"/>
      <c r="E2" s="174"/>
      <c r="F2" s="174"/>
      <c r="G2" s="2" t="s">
        <v>487</v>
      </c>
      <c r="H2" s="8" t="s">
        <v>489</v>
      </c>
    </row>
    <row r="3" spans="1:8" s="3" customFormat="1" ht="19.05" customHeight="1" x14ac:dyDescent="0.3">
      <c r="A3" s="170" t="s">
        <v>590</v>
      </c>
      <c r="B3" s="174"/>
      <c r="C3" s="174"/>
      <c r="D3" s="174"/>
      <c r="E3" s="174"/>
      <c r="F3" s="174"/>
      <c r="G3" s="2" t="s">
        <v>488</v>
      </c>
      <c r="H3" s="8">
        <v>2</v>
      </c>
    </row>
    <row r="4" spans="1:8" s="3" customFormat="1" ht="19.05" customHeight="1" x14ac:dyDescent="0.3">
      <c r="A4" s="170" t="s">
        <v>504</v>
      </c>
      <c r="B4" s="174"/>
      <c r="C4" s="174"/>
      <c r="D4" s="174"/>
      <c r="E4" s="174"/>
      <c r="F4" s="174"/>
      <c r="G4" s="2"/>
      <c r="H4" s="8"/>
    </row>
    <row r="5" spans="1:8" x14ac:dyDescent="0.2">
      <c r="A5" s="173" t="s">
        <v>113</v>
      </c>
      <c r="B5" s="173"/>
      <c r="C5" s="173"/>
      <c r="D5" s="173"/>
      <c r="E5" s="173"/>
      <c r="F5" s="173"/>
      <c r="G5" s="173"/>
      <c r="H5" s="173"/>
    </row>
    <row r="7" spans="1:8" x14ac:dyDescent="0.2">
      <c r="A7" s="176" t="s">
        <v>86</v>
      </c>
      <c r="B7" s="176"/>
      <c r="C7" s="176"/>
      <c r="D7" s="176"/>
      <c r="E7" s="176"/>
      <c r="F7" s="176"/>
      <c r="G7" s="176"/>
      <c r="H7" s="176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76" t="s">
        <v>87</v>
      </c>
      <c r="B13" s="176"/>
      <c r="C13" s="176"/>
      <c r="D13" s="176"/>
      <c r="E13" s="176"/>
      <c r="F13" s="176"/>
      <c r="G13" s="176"/>
      <c r="H13" s="176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53664.44</v>
      </c>
      <c r="D15" s="125">
        <v>56664.44</v>
      </c>
      <c r="E15" s="125">
        <v>-26930.83</v>
      </c>
      <c r="F15" s="125">
        <v>1400741.43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2582600</v>
      </c>
      <c r="D16" s="125">
        <v>2687900</v>
      </c>
      <c r="E16" s="125">
        <v>5393000</v>
      </c>
      <c r="F16" s="125">
        <v>7733000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6" t="s">
        <v>88</v>
      </c>
      <c r="B18" s="176"/>
      <c r="C18" s="176"/>
      <c r="D18" s="176"/>
      <c r="E18" s="176"/>
      <c r="F18" s="176"/>
      <c r="G18" s="176"/>
      <c r="H18" s="176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1104201.47</v>
      </c>
      <c r="D20" s="125">
        <v>1104201.47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0</v>
      </c>
      <c r="D21" s="125">
        <v>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9834086.7699999996</v>
      </c>
      <c r="D23" s="125">
        <v>9834086.7699999996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6" t="s">
        <v>477</v>
      </c>
      <c r="B30" s="176"/>
      <c r="C30" s="176"/>
      <c r="D30" s="176"/>
      <c r="E30" s="176"/>
      <c r="F30" s="176"/>
      <c r="G30" s="176"/>
      <c r="H30" s="176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</row>
    <row r="39" spans="1:8" x14ac:dyDescent="0.2">
      <c r="A39" s="176" t="s">
        <v>138</v>
      </c>
      <c r="B39" s="176"/>
      <c r="C39" s="176"/>
      <c r="D39" s="176"/>
      <c r="E39" s="176"/>
      <c r="F39" s="176"/>
      <c r="G39" s="159"/>
      <c r="H39" s="159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0"/>
      <c r="H40" s="160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</row>
    <row r="42" spans="1:8" x14ac:dyDescent="0.2">
      <c r="A42" s="6">
        <v>1151</v>
      </c>
      <c r="B42" s="4" t="s">
        <v>140</v>
      </c>
      <c r="C42" s="125">
        <v>0</v>
      </c>
    </row>
    <row r="44" spans="1:8" x14ac:dyDescent="0.2">
      <c r="A44" s="176" t="s">
        <v>93</v>
      </c>
      <c r="B44" s="176"/>
      <c r="C44" s="176"/>
      <c r="D44" s="176"/>
      <c r="E44" s="176"/>
      <c r="F44" s="176"/>
      <c r="G44" s="159"/>
      <c r="H44" s="159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0"/>
      <c r="H45" s="160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</row>
    <row r="48" spans="1:8" x14ac:dyDescent="0.2">
      <c r="A48" s="176" t="s">
        <v>94</v>
      </c>
      <c r="B48" s="176"/>
      <c r="C48" s="176"/>
      <c r="D48" s="176"/>
      <c r="E48" s="176"/>
      <c r="F48" s="176"/>
      <c r="G48" s="176"/>
      <c r="H48" s="176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6" t="s">
        <v>98</v>
      </c>
      <c r="B54" s="176"/>
      <c r="C54" s="176"/>
      <c r="D54" s="176"/>
      <c r="E54" s="176"/>
      <c r="F54" s="176"/>
      <c r="G54" s="176"/>
      <c r="H54" s="176"/>
      <c r="I54" s="176"/>
      <c r="J54" s="176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14741620.199999999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237667.73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0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14374768.619999999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129183.85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142071.54</v>
      </c>
      <c r="D64" s="125">
        <f t="shared" ref="D64:E64" si="0">SUM(D65:D72)</f>
        <v>10616.3</v>
      </c>
      <c r="E64" s="125">
        <f t="shared" si="0"/>
        <v>-55259.360000000001</v>
      </c>
    </row>
    <row r="65" spans="1:9" x14ac:dyDescent="0.2">
      <c r="A65" s="6">
        <v>1241</v>
      </c>
      <c r="B65" s="4" t="s">
        <v>153</v>
      </c>
      <c r="C65" s="125">
        <v>137321.54</v>
      </c>
      <c r="D65" s="125">
        <v>10616.3</v>
      </c>
      <c r="E65" s="125">
        <v>-54619.64</v>
      </c>
    </row>
    <row r="66" spans="1:9" x14ac:dyDescent="0.2">
      <c r="A66" s="6">
        <v>1242</v>
      </c>
      <c r="B66" s="4" t="s">
        <v>154</v>
      </c>
      <c r="C66" s="125">
        <v>3100</v>
      </c>
      <c r="D66" s="125">
        <v>0</v>
      </c>
      <c r="E66" s="125">
        <v>-309.95999999999998</v>
      </c>
    </row>
    <row r="67" spans="1:9" x14ac:dyDescent="0.2">
      <c r="A67" s="6">
        <v>1243</v>
      </c>
      <c r="B67" s="4" t="s">
        <v>155</v>
      </c>
      <c r="C67" s="125">
        <v>0</v>
      </c>
      <c r="D67" s="125">
        <v>0</v>
      </c>
      <c r="E67" s="125">
        <v>0</v>
      </c>
    </row>
    <row r="68" spans="1:9" x14ac:dyDescent="0.2">
      <c r="A68" s="6">
        <v>1244</v>
      </c>
      <c r="B68" s="4" t="s">
        <v>156</v>
      </c>
      <c r="C68" s="125">
        <v>1</v>
      </c>
      <c r="D68" s="125">
        <v>0</v>
      </c>
      <c r="E68" s="125">
        <v>0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1649</v>
      </c>
      <c r="D70" s="125">
        <v>0</v>
      </c>
      <c r="E70" s="125">
        <v>-329.76</v>
      </c>
    </row>
    <row r="71" spans="1:9" x14ac:dyDescent="0.2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6" t="s">
        <v>99</v>
      </c>
      <c r="B74" s="176"/>
      <c r="C74" s="176"/>
      <c r="D74" s="176"/>
      <c r="E74" s="176"/>
      <c r="F74" s="176"/>
      <c r="G74" s="176"/>
      <c r="H74" s="159"/>
      <c r="I74" s="159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0"/>
      <c r="I75" s="160"/>
    </row>
    <row r="76" spans="1:9" x14ac:dyDescent="0.2">
      <c r="A76" s="6">
        <v>1250</v>
      </c>
      <c r="B76" s="4" t="s">
        <v>162</v>
      </c>
      <c r="C76" s="125">
        <f>SUM(C77:C81)</f>
        <v>25212</v>
      </c>
      <c r="D76" s="125">
        <f>SUM(D77:D81)</f>
        <v>0</v>
      </c>
      <c r="E76" s="125">
        <f>SUM(E77:E81)</f>
        <v>-25433.7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6">
        <v>1251</v>
      </c>
      <c r="B77" s="4" t="s">
        <v>163</v>
      </c>
      <c r="C77" s="125">
        <v>0</v>
      </c>
      <c r="D77" s="125">
        <v>0</v>
      </c>
      <c r="E77" s="125">
        <v>0</v>
      </c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25212</v>
      </c>
      <c r="D80" s="125">
        <v>0</v>
      </c>
      <c r="E80" s="125">
        <v>-25433.7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76" t="s">
        <v>101</v>
      </c>
      <c r="B90" s="176"/>
      <c r="C90" s="176"/>
      <c r="D90" s="176"/>
      <c r="E90" s="176"/>
      <c r="F90" s="176"/>
      <c r="G90" s="176"/>
      <c r="H90" s="176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6" t="s">
        <v>588</v>
      </c>
      <c r="B96" s="176"/>
      <c r="C96" s="176"/>
      <c r="D96" s="176"/>
      <c r="E96" s="176"/>
      <c r="F96" s="176"/>
      <c r="G96" s="176"/>
      <c r="H96" s="176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6" t="s">
        <v>102</v>
      </c>
      <c r="B108" s="176"/>
      <c r="C108" s="176"/>
      <c r="D108" s="176"/>
      <c r="E108" s="176"/>
      <c r="F108" s="176"/>
      <c r="G108" s="176"/>
      <c r="H108" s="176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515249.20999999996</v>
      </c>
      <c r="D110" s="125">
        <f>SUM(D111:D119)</f>
        <v>515249.20999999996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58156.82</v>
      </c>
      <c r="D111" s="125">
        <f>C111</f>
        <v>58156.82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38983.660000000003</v>
      </c>
      <c r="D112" s="125">
        <f t="shared" ref="D112:D119" si="1">C112</f>
        <v>38983.660000000003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80244.759999999995</v>
      </c>
      <c r="D117" s="125">
        <f t="shared" si="1"/>
        <v>80244.759999999995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337863.97</v>
      </c>
      <c r="D119" s="125">
        <f t="shared" si="1"/>
        <v>337863.97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6" t="s">
        <v>103</v>
      </c>
      <c r="B125" s="176"/>
      <c r="C125" s="176"/>
      <c r="D125" s="176"/>
      <c r="E125" s="176"/>
      <c r="F125" s="176"/>
      <c r="G125" s="176"/>
      <c r="H125" s="176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2" spans="1:8" x14ac:dyDescent="0.2">
      <c r="A142" s="176" t="s">
        <v>543</v>
      </c>
      <c r="B142" s="176"/>
      <c r="C142" s="176"/>
      <c r="D142" s="176"/>
      <c r="E142" s="176"/>
      <c r="F142" s="159"/>
      <c r="G142" s="159"/>
      <c r="H142" s="159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0"/>
      <c r="G143" s="160"/>
      <c r="H143" s="160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">
        <v>2151</v>
      </c>
      <c r="B145" s="4" t="s">
        <v>545</v>
      </c>
      <c r="C145" s="125">
        <v>0</v>
      </c>
    </row>
    <row r="146" spans="1:5" x14ac:dyDescent="0.2">
      <c r="A146" s="6">
        <v>2152</v>
      </c>
      <c r="B146" s="4" t="s">
        <v>546</v>
      </c>
      <c r="C146" s="125">
        <v>0</v>
      </c>
    </row>
    <row r="147" spans="1:5" x14ac:dyDescent="0.2">
      <c r="A147" s="6">
        <v>2159</v>
      </c>
      <c r="B147" s="4" t="s">
        <v>211</v>
      </c>
      <c r="C147" s="125">
        <v>0</v>
      </c>
    </row>
    <row r="148" spans="1:5" x14ac:dyDescent="0.2">
      <c r="A148" s="6">
        <v>2240</v>
      </c>
      <c r="B148" s="4" t="s">
        <v>213</v>
      </c>
      <c r="C148" s="125">
        <f>SUM(C149:C151)</f>
        <v>0</v>
      </c>
    </row>
    <row r="149" spans="1:5" x14ac:dyDescent="0.2">
      <c r="A149" s="6">
        <v>2241</v>
      </c>
      <c r="B149" s="4" t="s">
        <v>214</v>
      </c>
      <c r="C149" s="125">
        <v>0</v>
      </c>
    </row>
    <row r="150" spans="1:5" x14ac:dyDescent="0.2">
      <c r="A150" s="6">
        <v>2242</v>
      </c>
      <c r="B150" s="4" t="s">
        <v>215</v>
      </c>
      <c r="C150" s="125">
        <v>0</v>
      </c>
    </row>
    <row r="151" spans="1:5" x14ac:dyDescent="0.2">
      <c r="A151" s="6">
        <v>2249</v>
      </c>
      <c r="B151" s="4" t="s">
        <v>216</v>
      </c>
      <c r="C151" s="125">
        <v>0</v>
      </c>
    </row>
    <row r="153" spans="1:5" x14ac:dyDescent="0.2">
      <c r="A153" s="175" t="s">
        <v>547</v>
      </c>
      <c r="B153" s="175"/>
      <c r="C153" s="175"/>
      <c r="D153" s="175"/>
      <c r="E153" s="175"/>
    </row>
    <row r="154" spans="1:5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5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5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5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5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5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75" t="s">
        <v>557</v>
      </c>
      <c r="B165" s="175"/>
      <c r="C165" s="175"/>
      <c r="D165" s="175"/>
      <c r="E165" s="175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204"/>
      <c r="C173" s="99"/>
      <c r="D173" s="99"/>
      <c r="E173" s="99"/>
    </row>
    <row r="174" spans="1:5" x14ac:dyDescent="0.2">
      <c r="A174" s="205" t="s">
        <v>591</v>
      </c>
    </row>
    <row r="175" spans="1:5" x14ac:dyDescent="0.2">
      <c r="A175" s="205"/>
    </row>
    <row r="176" spans="1:5" x14ac:dyDescent="0.2">
      <c r="A176" s="205" t="s">
        <v>592</v>
      </c>
    </row>
    <row r="177" spans="1:1" x14ac:dyDescent="0.2">
      <c r="A177" s="205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A32" sqref="A32:A36"/>
    </sheetView>
  </sheetViews>
  <sheetFormatPr baseColWidth="10" defaultColWidth="9.21875" defaultRowHeight="10.199999999999999" x14ac:dyDescent="0.2"/>
  <cols>
    <col min="1" max="1" width="10" style="12" customWidth="1"/>
    <col min="2" max="2" width="48.21875" style="12" customWidth="1"/>
    <col min="3" max="3" width="22.77734375" style="12" customWidth="1"/>
    <col min="4" max="4" width="16.77734375" style="12" customWidth="1"/>
    <col min="5" max="5" width="24.21875" style="12" bestFit="1" customWidth="1"/>
    <col min="6" max="16384" width="9.21875" style="12"/>
  </cols>
  <sheetData>
    <row r="1" spans="1:5" ht="19.05" customHeight="1" x14ac:dyDescent="0.2">
      <c r="A1" s="177" t="s">
        <v>589</v>
      </c>
      <c r="B1" s="177"/>
      <c r="C1" s="177"/>
      <c r="D1" s="10" t="s">
        <v>486</v>
      </c>
      <c r="E1" s="11">
        <v>2026</v>
      </c>
    </row>
    <row r="2" spans="1:5" ht="19.05" customHeight="1" x14ac:dyDescent="0.2">
      <c r="A2" s="177" t="s">
        <v>492</v>
      </c>
      <c r="B2" s="177"/>
      <c r="C2" s="177"/>
      <c r="D2" s="10" t="s">
        <v>487</v>
      </c>
      <c r="E2" s="11" t="s">
        <v>489</v>
      </c>
    </row>
    <row r="3" spans="1:5" ht="19.05" customHeight="1" x14ac:dyDescent="0.2">
      <c r="A3" s="177" t="s">
        <v>590</v>
      </c>
      <c r="B3" s="177"/>
      <c r="C3" s="177"/>
      <c r="D3" s="10" t="s">
        <v>488</v>
      </c>
      <c r="E3" s="11">
        <v>2</v>
      </c>
    </row>
    <row r="4" spans="1:5" ht="19.05" customHeight="1" x14ac:dyDescent="0.2">
      <c r="A4" s="177" t="s">
        <v>504</v>
      </c>
      <c r="B4" s="177"/>
      <c r="C4" s="177"/>
      <c r="D4" s="10"/>
      <c r="E4" s="11"/>
    </row>
    <row r="5" spans="1:5" x14ac:dyDescent="0.2">
      <c r="A5" s="179" t="s">
        <v>113</v>
      </c>
      <c r="B5" s="179"/>
      <c r="C5" s="179"/>
      <c r="D5" s="179"/>
      <c r="E5" s="179"/>
    </row>
    <row r="7" spans="1:5" x14ac:dyDescent="0.2">
      <c r="A7" s="178" t="s">
        <v>104</v>
      </c>
      <c r="B7" s="178"/>
      <c r="C7" s="178"/>
      <c r="D7" s="178"/>
      <c r="E7" s="178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4340613.0599999996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0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78" t="s">
        <v>105</v>
      </c>
      <c r="B13" s="178"/>
      <c r="C13" s="178"/>
      <c r="D13" s="178"/>
      <c r="E13" s="178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343603.53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24879911.32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  <row r="32" spans="1:5" x14ac:dyDescent="0.2">
      <c r="A32" s="204"/>
    </row>
    <row r="33" spans="1:1" x14ac:dyDescent="0.2">
      <c r="A33" s="205" t="s">
        <v>591</v>
      </c>
    </row>
    <row r="34" spans="1:1" x14ac:dyDescent="0.2">
      <c r="A34" s="205"/>
    </row>
    <row r="35" spans="1:1" x14ac:dyDescent="0.2">
      <c r="A35" s="205" t="s">
        <v>592</v>
      </c>
    </row>
    <row r="36" spans="1:1" x14ac:dyDescent="0.2">
      <c r="A36" s="205"/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"/>
  <sheetViews>
    <sheetView topLeftCell="A130" zoomScaleNormal="100" workbookViewId="0">
      <selection activeCell="A150" sqref="A150:A154"/>
    </sheetView>
  </sheetViews>
  <sheetFormatPr baseColWidth="10" defaultColWidth="9.21875" defaultRowHeight="10.199999999999999" x14ac:dyDescent="0.2"/>
  <cols>
    <col min="1" max="1" width="10" style="12" customWidth="1"/>
    <col min="2" max="2" width="63.44140625" style="12" bestFit="1" customWidth="1"/>
    <col min="3" max="3" width="15.21875" style="12" bestFit="1" customWidth="1"/>
    <col min="4" max="4" width="16.44140625" style="12" bestFit="1" customWidth="1"/>
    <col min="5" max="5" width="24.21875" style="12" bestFit="1" customWidth="1"/>
    <col min="6" max="16384" width="9.21875" style="12"/>
  </cols>
  <sheetData>
    <row r="1" spans="1:5" s="16" customFormat="1" ht="19.05" customHeight="1" x14ac:dyDescent="0.3">
      <c r="A1" s="177" t="s">
        <v>589</v>
      </c>
      <c r="B1" s="177"/>
      <c r="C1" s="177"/>
      <c r="D1" s="10" t="s">
        <v>486</v>
      </c>
      <c r="E1" s="11">
        <v>2026</v>
      </c>
    </row>
    <row r="2" spans="1:5" s="16" customFormat="1" ht="19.05" customHeight="1" x14ac:dyDescent="0.3">
      <c r="A2" s="177" t="s">
        <v>493</v>
      </c>
      <c r="B2" s="177"/>
      <c r="C2" s="177"/>
      <c r="D2" s="10" t="s">
        <v>487</v>
      </c>
      <c r="E2" s="11" t="s">
        <v>489</v>
      </c>
    </row>
    <row r="3" spans="1:5" s="16" customFormat="1" ht="19.05" customHeight="1" x14ac:dyDescent="0.3">
      <c r="A3" s="177" t="s">
        <v>590</v>
      </c>
      <c r="B3" s="177"/>
      <c r="C3" s="177"/>
      <c r="D3" s="10" t="s">
        <v>488</v>
      </c>
      <c r="E3" s="11">
        <v>2</v>
      </c>
    </row>
    <row r="4" spans="1:5" s="16" customFormat="1" ht="19.05" customHeight="1" x14ac:dyDescent="0.3">
      <c r="A4" s="177" t="s">
        <v>504</v>
      </c>
      <c r="B4" s="177"/>
      <c r="C4" s="177"/>
      <c r="D4" s="10"/>
      <c r="E4" s="11"/>
    </row>
    <row r="5" spans="1:5" x14ac:dyDescent="0.2">
      <c r="A5" s="179" t="s">
        <v>113</v>
      </c>
      <c r="B5" s="179"/>
      <c r="C5" s="179"/>
      <c r="D5" s="179"/>
      <c r="E5" s="179"/>
    </row>
    <row r="7" spans="1:5" x14ac:dyDescent="0.2">
      <c r="A7" s="178" t="s">
        <v>567</v>
      </c>
      <c r="B7" s="178"/>
      <c r="C7" s="178"/>
      <c r="D7" s="178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1763613.76</v>
      </c>
      <c r="D10" s="128">
        <v>1145351.71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1763613.76</v>
      </c>
      <c r="D16" s="129">
        <f>SUM(D9:D15)</f>
        <v>1145351.71</v>
      </c>
    </row>
    <row r="19" spans="1:5" x14ac:dyDescent="0.2">
      <c r="A19" s="178" t="s">
        <v>568</v>
      </c>
      <c r="B19" s="178"/>
      <c r="C19" s="178"/>
      <c r="D19" s="178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28970.05</v>
      </c>
      <c r="D21" s="129">
        <f>SUM(D22:D28)</f>
        <v>101945.11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28970.05</v>
      </c>
      <c r="D26" s="128">
        <v>101945.11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0</v>
      </c>
      <c r="D29" s="129">
        <f>SUM(D30:D37)</f>
        <v>77836</v>
      </c>
    </row>
    <row r="30" spans="1:5" x14ac:dyDescent="0.2">
      <c r="A30" s="14">
        <v>1241</v>
      </c>
      <c r="B30" s="12" t="s">
        <v>153</v>
      </c>
      <c r="C30" s="128">
        <v>0</v>
      </c>
      <c r="D30" s="128">
        <v>77836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0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28970.05</v>
      </c>
      <c r="D44" s="129">
        <f>D21+D29+D38</f>
        <v>179781.11</v>
      </c>
    </row>
    <row r="46" spans="1:5" x14ac:dyDescent="0.2">
      <c r="A46" s="178" t="s">
        <v>569</v>
      </c>
      <c r="B46" s="178"/>
      <c r="C46" s="178"/>
      <c r="D46" s="178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343603.53</v>
      </c>
      <c r="D48" s="129">
        <v>1118907.57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10616.3</v>
      </c>
      <c r="D49" s="129">
        <f>D54+D66+D94+D97+D50</f>
        <v>2964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10616.3</v>
      </c>
      <c r="D66" s="129">
        <f>D67+D76+D79+D85</f>
        <v>805</v>
      </c>
    </row>
    <row r="67" spans="1:4" x14ac:dyDescent="0.2">
      <c r="A67" s="14">
        <v>5510</v>
      </c>
      <c r="B67" s="12" t="s">
        <v>352</v>
      </c>
      <c r="C67" s="128">
        <f>SUM(C68:C75)</f>
        <v>10616.3</v>
      </c>
      <c r="D67" s="128">
        <f>SUM(D68:D75)</f>
        <v>805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10616.3</v>
      </c>
      <c r="D72" s="128">
        <v>805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0</v>
      </c>
      <c r="D74" s="128">
        <v>0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0</v>
      </c>
      <c r="D97" s="129">
        <f>SUM(D98:D102)</f>
        <v>2159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2159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-75500</v>
      </c>
      <c r="D114" s="132">
        <f>+D115+D137</f>
        <v>1600000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-75500</v>
      </c>
      <c r="D137" s="129">
        <f>SUM(D138:D146)</f>
        <v>1600000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-75500</v>
      </c>
      <c r="D144" s="128">
        <v>1600000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429719.83</v>
      </c>
      <c r="D147" s="129">
        <f>D48+D49-D103-D114</f>
        <v>-478128.42999999993</v>
      </c>
    </row>
    <row r="148" spans="1:4" x14ac:dyDescent="0.2">
      <c r="C148" s="128"/>
    </row>
    <row r="149" spans="1:4" x14ac:dyDescent="0.2">
      <c r="A149" s="22" t="s">
        <v>506</v>
      </c>
    </row>
    <row r="150" spans="1:4" x14ac:dyDescent="0.2">
      <c r="A150" s="204"/>
    </row>
    <row r="151" spans="1:4" x14ac:dyDescent="0.2">
      <c r="A151" s="205" t="s">
        <v>591</v>
      </c>
    </row>
    <row r="152" spans="1:4" x14ac:dyDescent="0.2">
      <c r="A152" s="205"/>
    </row>
    <row r="153" spans="1:4" x14ac:dyDescent="0.2">
      <c r="A153" s="205" t="s">
        <v>592</v>
      </c>
    </row>
    <row r="154" spans="1:4" x14ac:dyDescent="0.2">
      <c r="A154" s="205"/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showGridLines="0" topLeftCell="A3" workbookViewId="0">
      <selection activeCell="A24" sqref="A24:A28"/>
    </sheetView>
  </sheetViews>
  <sheetFormatPr baseColWidth="10" defaultColWidth="11.44140625" defaultRowHeight="10.199999999999999" x14ac:dyDescent="0.2"/>
  <cols>
    <col min="1" max="1" width="3.21875" style="18" customWidth="1"/>
    <col min="2" max="2" width="69.5546875" style="18" customWidth="1"/>
    <col min="3" max="3" width="20.77734375" style="18" customWidth="1"/>
    <col min="4" max="16384" width="11.44140625" style="18"/>
  </cols>
  <sheetData>
    <row r="1" spans="1:3" s="17" customFormat="1" ht="18" customHeight="1" x14ac:dyDescent="0.3">
      <c r="A1" s="181" t="s">
        <v>589</v>
      </c>
      <c r="B1" s="182"/>
      <c r="C1" s="183"/>
    </row>
    <row r="2" spans="1:3" s="17" customFormat="1" ht="18" customHeight="1" x14ac:dyDescent="0.3">
      <c r="A2" s="184" t="s">
        <v>494</v>
      </c>
      <c r="B2" s="185"/>
      <c r="C2" s="186"/>
    </row>
    <row r="3" spans="1:3" s="17" customFormat="1" ht="18" customHeight="1" x14ac:dyDescent="0.3">
      <c r="A3" s="184" t="s">
        <v>590</v>
      </c>
      <c r="B3" s="185"/>
      <c r="C3" s="186"/>
    </row>
    <row r="4" spans="1:3" s="19" customFormat="1" ht="18" customHeight="1" x14ac:dyDescent="0.2">
      <c r="A4" s="187" t="s">
        <v>495</v>
      </c>
      <c r="B4" s="188"/>
      <c r="C4" s="189"/>
    </row>
    <row r="5" spans="1:3" s="19" customFormat="1" ht="18" customHeight="1" x14ac:dyDescent="0.2">
      <c r="A5" s="190" t="s">
        <v>399</v>
      </c>
      <c r="B5" s="191"/>
      <c r="C5" s="111">
        <v>2026</v>
      </c>
    </row>
    <row r="6" spans="1:3" x14ac:dyDescent="0.2">
      <c r="A6" s="30" t="s">
        <v>428</v>
      </c>
      <c r="B6" s="30"/>
      <c r="C6" s="71">
        <v>1147492.3999999999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1147492.3999999999</v>
      </c>
    </row>
    <row r="23" spans="1:3" ht="21" customHeight="1" x14ac:dyDescent="0.2">
      <c r="A23" s="180" t="s">
        <v>506</v>
      </c>
      <c r="B23" s="180"/>
      <c r="C23" s="180"/>
    </row>
    <row r="24" spans="1:3" x14ac:dyDescent="0.2">
      <c r="A24" s="204"/>
    </row>
    <row r="25" spans="1:3" x14ac:dyDescent="0.2">
      <c r="A25" s="205" t="s">
        <v>591</v>
      </c>
    </row>
    <row r="26" spans="1:3" x14ac:dyDescent="0.2">
      <c r="A26" s="205"/>
    </row>
    <row r="27" spans="1:3" x14ac:dyDescent="0.2">
      <c r="A27" s="205" t="s">
        <v>592</v>
      </c>
    </row>
    <row r="28" spans="1:3" x14ac:dyDescent="0.2">
      <c r="A28" s="205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showGridLines="0" topLeftCell="A20" workbookViewId="0">
      <selection activeCell="A44" sqref="A44:A48"/>
    </sheetView>
  </sheetViews>
  <sheetFormatPr baseColWidth="10" defaultColWidth="11.44140625" defaultRowHeight="10.199999999999999" x14ac:dyDescent="0.2"/>
  <cols>
    <col min="1" max="1" width="3.77734375" style="18" customWidth="1"/>
    <col min="2" max="2" width="62.21875" style="18" customWidth="1"/>
    <col min="3" max="3" width="17.77734375" style="18" customWidth="1"/>
    <col min="4" max="16384" width="11.44140625" style="18"/>
  </cols>
  <sheetData>
    <row r="1" spans="1:3" s="20" customFormat="1" ht="19.05" customHeight="1" x14ac:dyDescent="0.3">
      <c r="A1" s="192" t="s">
        <v>589</v>
      </c>
      <c r="B1" s="193"/>
      <c r="C1" s="194"/>
    </row>
    <row r="2" spans="1:3" s="20" customFormat="1" ht="19.05" customHeight="1" x14ac:dyDescent="0.3">
      <c r="A2" s="195" t="s">
        <v>496</v>
      </c>
      <c r="B2" s="196"/>
      <c r="C2" s="197"/>
    </row>
    <row r="3" spans="1:3" s="20" customFormat="1" ht="19.05" customHeight="1" x14ac:dyDescent="0.3">
      <c r="A3" s="195" t="s">
        <v>590</v>
      </c>
      <c r="B3" s="196"/>
      <c r="C3" s="197"/>
    </row>
    <row r="4" spans="1:3" x14ac:dyDescent="0.2">
      <c r="A4" s="187" t="s">
        <v>495</v>
      </c>
      <c r="B4" s="188"/>
      <c r="C4" s="189"/>
    </row>
    <row r="5" spans="1:3" ht="22.2" customHeight="1" x14ac:dyDescent="0.2">
      <c r="A5" s="198" t="s">
        <v>399</v>
      </c>
      <c r="B5" s="199"/>
      <c r="C5" s="111">
        <v>2026</v>
      </c>
    </row>
    <row r="6" spans="1:3" x14ac:dyDescent="0.2">
      <c r="A6" s="55" t="s">
        <v>441</v>
      </c>
      <c r="B6" s="30"/>
      <c r="C6" s="75">
        <v>822242.62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28970.05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0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28970.05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10616.3</v>
      </c>
    </row>
    <row r="32" spans="1:3" x14ac:dyDescent="0.2">
      <c r="A32" s="61" t="s">
        <v>463</v>
      </c>
      <c r="B32" s="48" t="s">
        <v>352</v>
      </c>
      <c r="C32" s="76">
        <v>10616.3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803888.87</v>
      </c>
    </row>
    <row r="42" spans="1:3" ht="24" customHeight="1" x14ac:dyDescent="0.2">
      <c r="A42" s="180" t="s">
        <v>506</v>
      </c>
      <c r="B42" s="180"/>
      <c r="C42" s="180"/>
    </row>
    <row r="44" spans="1:3" x14ac:dyDescent="0.2">
      <c r="A44" s="204"/>
    </row>
    <row r="45" spans="1:3" x14ac:dyDescent="0.2">
      <c r="A45" s="205" t="s">
        <v>591</v>
      </c>
    </row>
    <row r="46" spans="1:3" x14ac:dyDescent="0.2">
      <c r="A46" s="205"/>
    </row>
    <row r="47" spans="1:3" x14ac:dyDescent="0.2">
      <c r="A47" s="205" t="s">
        <v>592</v>
      </c>
    </row>
    <row r="48" spans="1:3" x14ac:dyDescent="0.2">
      <c r="A48" s="205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28" zoomScale="78" workbookViewId="0">
      <selection activeCell="A60" sqref="A60:A64"/>
    </sheetView>
  </sheetViews>
  <sheetFormatPr baseColWidth="10" defaultColWidth="9.21875" defaultRowHeight="10.199999999999999" x14ac:dyDescent="0.2"/>
  <cols>
    <col min="1" max="1" width="10" style="12" customWidth="1"/>
    <col min="2" max="2" width="68.5546875" style="12" bestFit="1" customWidth="1"/>
    <col min="3" max="3" width="17.44140625" style="12" bestFit="1" customWidth="1"/>
    <col min="4" max="5" width="23.77734375" style="12" bestFit="1" customWidth="1"/>
    <col min="6" max="6" width="19.21875" style="12" customWidth="1"/>
    <col min="7" max="7" width="24.21875" style="12" bestFit="1" customWidth="1"/>
    <col min="8" max="10" width="20.21875" style="12" customWidth="1"/>
    <col min="11" max="16384" width="9.21875" style="12"/>
  </cols>
  <sheetData>
    <row r="1" spans="1:10" ht="19.05" customHeight="1" x14ac:dyDescent="0.2">
      <c r="A1" s="177" t="s">
        <v>589</v>
      </c>
      <c r="B1" s="201"/>
      <c r="C1" s="201"/>
      <c r="D1" s="201"/>
      <c r="E1" s="201"/>
      <c r="F1" s="201"/>
      <c r="G1" s="10" t="s">
        <v>486</v>
      </c>
      <c r="H1" s="11">
        <v>2026</v>
      </c>
    </row>
    <row r="2" spans="1:10" ht="19.05" customHeight="1" x14ac:dyDescent="0.2">
      <c r="A2" s="177" t="s">
        <v>497</v>
      </c>
      <c r="B2" s="201"/>
      <c r="C2" s="201"/>
      <c r="D2" s="201"/>
      <c r="E2" s="201"/>
      <c r="F2" s="201"/>
      <c r="G2" s="10" t="s">
        <v>487</v>
      </c>
      <c r="H2" s="11" t="s">
        <v>489</v>
      </c>
    </row>
    <row r="3" spans="1:10" ht="19.05" customHeight="1" x14ac:dyDescent="0.2">
      <c r="A3" s="202" t="s">
        <v>590</v>
      </c>
      <c r="B3" s="203"/>
      <c r="C3" s="203"/>
      <c r="D3" s="203"/>
      <c r="E3" s="203"/>
      <c r="F3" s="203"/>
      <c r="G3" s="10" t="s">
        <v>488</v>
      </c>
      <c r="H3" s="11">
        <v>2</v>
      </c>
    </row>
    <row r="4" spans="1:10" x14ac:dyDescent="0.2">
      <c r="A4" s="202" t="str">
        <f>'Notas a los Edos Financieros'!A4</f>
        <v>(Cifras en Pesos)</v>
      </c>
      <c r="B4" s="203"/>
      <c r="C4" s="203"/>
      <c r="D4" s="203"/>
      <c r="E4" s="203"/>
      <c r="F4" s="203"/>
      <c r="G4" s="110"/>
      <c r="H4" s="110"/>
    </row>
    <row r="5" spans="1:10" x14ac:dyDescent="0.2">
      <c r="A5" s="179" t="s">
        <v>113</v>
      </c>
      <c r="B5" s="179"/>
      <c r="C5" s="179"/>
      <c r="D5" s="179"/>
      <c r="E5" s="179"/>
      <c r="F5" s="179"/>
      <c r="G5" s="179"/>
      <c r="H5" s="179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0" t="s">
        <v>533</v>
      </c>
      <c r="C39" s="200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6402713.2699999996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1755720.87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3499500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75500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1222992.3999999999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0" t="s">
        <v>534</v>
      </c>
      <c r="C48" s="200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6402713.2699999996</v>
      </c>
    </row>
    <row r="51" spans="1:3" x14ac:dyDescent="0.2">
      <c r="A51" s="12">
        <v>8220</v>
      </c>
      <c r="B51" s="86" t="s">
        <v>46</v>
      </c>
      <c r="C51" s="142">
        <v>2958728.01</v>
      </c>
    </row>
    <row r="52" spans="1:3" x14ac:dyDescent="0.2">
      <c r="A52" s="12">
        <v>8230</v>
      </c>
      <c r="B52" s="86" t="s">
        <v>576</v>
      </c>
      <c r="C52" s="142">
        <v>952901.17</v>
      </c>
    </row>
    <row r="53" spans="1:3" x14ac:dyDescent="0.2">
      <c r="A53" s="12">
        <v>8240</v>
      </c>
      <c r="B53" s="86" t="s">
        <v>45</v>
      </c>
      <c r="C53" s="142">
        <v>1668841.47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0</v>
      </c>
    </row>
    <row r="56" spans="1:3" x14ac:dyDescent="0.2">
      <c r="A56" s="12">
        <v>8270</v>
      </c>
      <c r="B56" s="86" t="s">
        <v>42</v>
      </c>
      <c r="C56" s="142">
        <v>822242.62</v>
      </c>
    </row>
    <row r="58" spans="1:3" x14ac:dyDescent="0.2">
      <c r="B58" s="4"/>
    </row>
    <row r="59" spans="1:3" x14ac:dyDescent="0.2">
      <c r="A59" s="145" t="s">
        <v>506</v>
      </c>
    </row>
    <row r="60" spans="1:3" x14ac:dyDescent="0.2">
      <c r="A60" s="204"/>
    </row>
    <row r="61" spans="1:3" x14ac:dyDescent="0.2">
      <c r="A61" s="205" t="s">
        <v>591</v>
      </c>
    </row>
    <row r="62" spans="1:3" x14ac:dyDescent="0.2">
      <c r="A62" s="205"/>
    </row>
    <row r="63" spans="1:3" x14ac:dyDescent="0.2">
      <c r="A63" s="205" t="s">
        <v>592</v>
      </c>
    </row>
    <row r="64" spans="1:3" x14ac:dyDescent="0.2">
      <c r="A64" s="205"/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IMUVIM</cp:lastModifiedBy>
  <cp:lastPrinted>2019-02-13T21:19:08Z</cp:lastPrinted>
  <dcterms:created xsi:type="dcterms:W3CDTF">2012-12-11T20:36:24Z</dcterms:created>
  <dcterms:modified xsi:type="dcterms:W3CDTF">2026-08-06T15:45:22Z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