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6F9518EA-5F0D-4055-8CCF-8E7E07B48987}" xr6:coauthVersionLast="47" xr6:coauthVersionMax="47" xr10:uidLastSave="{00000000-0000-0000-0000-000000000000}"/>
  <bookViews>
    <workbookView xWindow="-120" yWindow="-120" windowWidth="29040" windowHeight="15720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G24" i="10" s="1"/>
  <c r="F24" i="10"/>
  <c r="E24" i="10"/>
  <c r="C24" i="10"/>
  <c r="B24" i="10"/>
  <c r="D23" i="10"/>
  <c r="D22" i="10"/>
  <c r="G22" i="10" s="1"/>
  <c r="F21" i="10"/>
  <c r="E21" i="10"/>
  <c r="C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C12" i="10"/>
  <c r="B12" i="10"/>
  <c r="B9" i="10" s="1"/>
  <c r="B33" i="10" s="1"/>
  <c r="G11" i="10"/>
  <c r="D11" i="10"/>
  <c r="D10" i="10"/>
  <c r="G10" i="10" s="1"/>
  <c r="E9" i="10"/>
  <c r="E33" i="10" s="1"/>
  <c r="C9" i="10"/>
  <c r="C33" i="10" s="1"/>
  <c r="D75" i="9"/>
  <c r="G75" i="9" s="1"/>
  <c r="D74" i="9"/>
  <c r="G74" i="9" s="1"/>
  <c r="D73" i="9"/>
  <c r="D71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G52" i="9"/>
  <c r="D52" i="9"/>
  <c r="D51" i="9"/>
  <c r="G51" i="9" s="1"/>
  <c r="G50" i="9"/>
  <c r="D50" i="9"/>
  <c r="D49" i="9"/>
  <c r="G49" i="9" s="1"/>
  <c r="G48" i="9"/>
  <c r="D48" i="9"/>
  <c r="D47" i="9"/>
  <c r="G47" i="9" s="1"/>
  <c r="G46" i="9"/>
  <c r="D46" i="9"/>
  <c r="D45" i="9"/>
  <c r="G45" i="9" s="1"/>
  <c r="G44" i="9" s="1"/>
  <c r="F44" i="9"/>
  <c r="E44" i="9"/>
  <c r="D44" i="9"/>
  <c r="C44" i="9"/>
  <c r="C43" i="9" s="1"/>
  <c r="B44" i="9"/>
  <c r="F43" i="9"/>
  <c r="E43" i="9"/>
  <c r="B43" i="9"/>
  <c r="G41" i="9"/>
  <c r="D41" i="9"/>
  <c r="D40" i="9"/>
  <c r="G40" i="9" s="1"/>
  <c r="G39" i="9"/>
  <c r="D39" i="9"/>
  <c r="D38" i="9"/>
  <c r="G38" i="9" s="1"/>
  <c r="F37" i="9"/>
  <c r="E37" i="9"/>
  <c r="D37" i="9"/>
  <c r="C37" i="9"/>
  <c r="B37" i="9"/>
  <c r="D36" i="9"/>
  <c r="G36" i="9" s="1"/>
  <c r="G35" i="9"/>
  <c r="D35" i="9"/>
  <c r="D34" i="9"/>
  <c r="G34" i="9" s="1"/>
  <c r="G33" i="9"/>
  <c r="D33" i="9"/>
  <c r="D32" i="9"/>
  <c r="G32" i="9" s="1"/>
  <c r="G31" i="9"/>
  <c r="D31" i="9"/>
  <c r="D30" i="9"/>
  <c r="G30" i="9" s="1"/>
  <c r="G29" i="9"/>
  <c r="D29" i="9"/>
  <c r="D28" i="9"/>
  <c r="D27" i="9" s="1"/>
  <c r="F27" i="9"/>
  <c r="E27" i="9"/>
  <c r="C27" i="9"/>
  <c r="B27" i="9"/>
  <c r="D26" i="9"/>
  <c r="G26" i="9" s="1"/>
  <c r="G25" i="9"/>
  <c r="D25" i="9"/>
  <c r="D24" i="9"/>
  <c r="G24" i="9" s="1"/>
  <c r="G23" i="9"/>
  <c r="D23" i="9"/>
  <c r="D22" i="9"/>
  <c r="G22" i="9" s="1"/>
  <c r="G21" i="9"/>
  <c r="D21" i="9"/>
  <c r="D20" i="9"/>
  <c r="G20" i="9" s="1"/>
  <c r="F19" i="9"/>
  <c r="E19" i="9"/>
  <c r="D19" i="9"/>
  <c r="C19" i="9"/>
  <c r="B19" i="9"/>
  <c r="D18" i="9"/>
  <c r="G18" i="9" s="1"/>
  <c r="G17" i="9"/>
  <c r="D17" i="9"/>
  <c r="D16" i="9"/>
  <c r="G16" i="9" s="1"/>
  <c r="G15" i="9"/>
  <c r="D15" i="9"/>
  <c r="D14" i="9"/>
  <c r="G14" i="9" s="1"/>
  <c r="G13" i="9"/>
  <c r="D13" i="9"/>
  <c r="D12" i="9"/>
  <c r="D10" i="9" s="1"/>
  <c r="G11" i="9"/>
  <c r="D11" i="9"/>
  <c r="F10" i="9"/>
  <c r="F9" i="9" s="1"/>
  <c r="F77" i="9" s="1"/>
  <c r="E10" i="9"/>
  <c r="E9" i="9" s="1"/>
  <c r="E77" i="9" s="1"/>
  <c r="C10" i="9"/>
  <c r="B10" i="9"/>
  <c r="B9" i="9" s="1"/>
  <c r="B77" i="9" s="1"/>
  <c r="C9" i="9"/>
  <c r="C77" i="9" s="1"/>
  <c r="D62" i="8"/>
  <c r="G62" i="8" s="1"/>
  <c r="D61" i="8"/>
  <c r="G61" i="8" s="1"/>
  <c r="D60" i="8"/>
  <c r="G60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F53" i="8"/>
  <c r="F63" i="8" s="1"/>
  <c r="E53" i="8"/>
  <c r="E63" i="8" s="1"/>
  <c r="D53" i="8"/>
  <c r="C53" i="8"/>
  <c r="C63" i="8" s="1"/>
  <c r="B53" i="8"/>
  <c r="B63" i="8" s="1"/>
  <c r="D63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E9" i="8"/>
  <c r="C9" i="8"/>
  <c r="B9" i="8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D137" i="7"/>
  <c r="C137" i="7"/>
  <c r="B137" i="7"/>
  <c r="D136" i="7"/>
  <c r="G136" i="7" s="1"/>
  <c r="D135" i="7"/>
  <c r="G135" i="7" s="1"/>
  <c r="D134" i="7"/>
  <c r="G134" i="7" s="1"/>
  <c r="F133" i="7"/>
  <c r="E133" i="7"/>
  <c r="D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G125" i="7" s="1"/>
  <c r="D124" i="7"/>
  <c r="G124" i="7" s="1"/>
  <c r="G123" i="7" s="1"/>
  <c r="F123" i="7"/>
  <c r="E123" i="7"/>
  <c r="D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D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G103" i="7" s="1"/>
  <c r="F103" i="7"/>
  <c r="E103" i="7"/>
  <c r="D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D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G86" i="7" s="1"/>
  <c r="F85" i="7"/>
  <c r="E85" i="7"/>
  <c r="E84" i="7" s="1"/>
  <c r="E159" i="7" s="1"/>
  <c r="C85" i="7"/>
  <c r="B85" i="7"/>
  <c r="F84" i="7"/>
  <c r="F159" i="7" s="1"/>
  <c r="C84" i="7"/>
  <c r="C159" i="7" s="1"/>
  <c r="B84" i="7"/>
  <c r="B159" i="7" s="1"/>
  <c r="D82" i="7"/>
  <c r="G82" i="7" s="1"/>
  <c r="D81" i="7"/>
  <c r="G81" i="7" s="1"/>
  <c r="D80" i="7"/>
  <c r="G80" i="7" s="1"/>
  <c r="D79" i="7"/>
  <c r="G79" i="7" s="1"/>
  <c r="D78" i="7"/>
  <c r="G78" i="7" s="1"/>
  <c r="D77" i="7"/>
  <c r="D75" i="7" s="1"/>
  <c r="D76" i="7"/>
  <c r="G76" i="7" s="1"/>
  <c r="F75" i="7"/>
  <c r="E75" i="7"/>
  <c r="C75" i="7"/>
  <c r="B75" i="7"/>
  <c r="D74" i="7"/>
  <c r="G74" i="7" s="1"/>
  <c r="D73" i="7"/>
  <c r="D71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F62" i="7"/>
  <c r="E62" i="7"/>
  <c r="D62" i="7"/>
  <c r="C62" i="7"/>
  <c r="B62" i="7"/>
  <c r="D61" i="7"/>
  <c r="G61" i="7" s="1"/>
  <c r="D60" i="7"/>
  <c r="G60" i="7" s="1"/>
  <c r="D59" i="7"/>
  <c r="G59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G28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D10" i="7"/>
  <c r="C10" i="7"/>
  <c r="C9" i="7" s="1"/>
  <c r="B10" i="7"/>
  <c r="F9" i="7"/>
  <c r="E9" i="7"/>
  <c r="B9" i="7"/>
  <c r="E75" i="2"/>
  <c r="E68" i="2"/>
  <c r="E63" i="2"/>
  <c r="E79" i="2" s="1"/>
  <c r="E57" i="2"/>
  <c r="E42" i="2"/>
  <c r="E38" i="2"/>
  <c r="E31" i="2"/>
  <c r="E27" i="2"/>
  <c r="E23" i="2"/>
  <c r="E19" i="2"/>
  <c r="E9" i="2"/>
  <c r="E47" i="2" s="1"/>
  <c r="E59" i="2" s="1"/>
  <c r="E81" i="2" s="1"/>
  <c r="B60" i="2"/>
  <c r="B41" i="2"/>
  <c r="B38" i="2"/>
  <c r="B31" i="2"/>
  <c r="B25" i="2"/>
  <c r="B17" i="2"/>
  <c r="B47" i="2" s="1"/>
  <c r="B62" i="2" s="1"/>
  <c r="B9" i="2"/>
  <c r="F41" i="3"/>
  <c r="E41" i="3"/>
  <c r="D41" i="3"/>
  <c r="C41" i="3"/>
  <c r="B41" i="3"/>
  <c r="G16" i="10" l="1"/>
  <c r="D9" i="10"/>
  <c r="D24" i="10"/>
  <c r="D21" i="10" s="1"/>
  <c r="G14" i="10"/>
  <c r="G12" i="10" s="1"/>
  <c r="G9" i="10" s="1"/>
  <c r="G33" i="10" s="1"/>
  <c r="G18" i="10"/>
  <c r="G23" i="10"/>
  <c r="G21" i="10" s="1"/>
  <c r="G71" i="9"/>
  <c r="D43" i="9"/>
  <c r="G19" i="9"/>
  <c r="G37" i="9"/>
  <c r="D9" i="9"/>
  <c r="D77" i="9" s="1"/>
  <c r="G12" i="9"/>
  <c r="G10" i="9" s="1"/>
  <c r="G9" i="9" s="1"/>
  <c r="G28" i="9"/>
  <c r="G27" i="9" s="1"/>
  <c r="G55" i="9"/>
  <c r="G53" i="9" s="1"/>
  <c r="G43" i="9" s="1"/>
  <c r="G63" i="9"/>
  <c r="G61" i="9" s="1"/>
  <c r="G73" i="9"/>
  <c r="G63" i="8"/>
  <c r="G53" i="8"/>
  <c r="G10" i="8"/>
  <c r="G9" i="8" s="1"/>
  <c r="G150" i="7"/>
  <c r="G85" i="7"/>
  <c r="G113" i="7"/>
  <c r="G133" i="7"/>
  <c r="G137" i="7"/>
  <c r="G146" i="7"/>
  <c r="G93" i="7"/>
  <c r="D146" i="7"/>
  <c r="D150" i="7"/>
  <c r="D85" i="7"/>
  <c r="G10" i="7"/>
  <c r="G18" i="7"/>
  <c r="G38" i="7"/>
  <c r="G58" i="7"/>
  <c r="G62" i="7"/>
  <c r="G71" i="7"/>
  <c r="D9" i="7"/>
  <c r="G73" i="7"/>
  <c r="G77" i="7"/>
  <c r="G75" i="7" s="1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D33" i="10" l="1"/>
  <c r="G77" i="9"/>
  <c r="D84" i="7"/>
  <c r="D159" i="7" s="1"/>
  <c r="G84" i="7"/>
  <c r="G159" i="7" s="1"/>
  <c r="G9" i="7"/>
  <c r="A5" i="10"/>
  <c r="A5" i="9"/>
  <c r="A5" i="8"/>
  <c r="A5" i="7"/>
  <c r="A4" i="6"/>
  <c r="A4" i="5"/>
  <c r="A2" i="10" l="1"/>
  <c r="A2" i="9"/>
  <c r="A2" i="8"/>
  <c r="A2" i="7"/>
  <c r="A2" i="6"/>
  <c r="A2" i="5"/>
  <c r="A2" i="4"/>
  <c r="A2" i="3" l="1"/>
</calcChain>
</file>

<file path=xl/sharedStrings.xml><?xml version="1.0" encoding="utf-8"?>
<sst xmlns="http://schemas.openxmlformats.org/spreadsheetml/2006/main" count="881" uniqueCount="600">
  <si>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</si>
  <si>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</si>
  <si>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</si>
  <si>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</si>
  <si>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</si>
  <si>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</si>
  <si>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</si>
  <si>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</si>
  <si>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</si>
  <si>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</si>
  <si>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</si>
  <si>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</si>
  <si>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</si>
  <si>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</si>
  <si>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</si>
  <si>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</si>
  <si>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</si>
  <si>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</si>
  <si>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</si>
  <si>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</si>
  <si>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</si>
  <si>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</si>
  <si>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</si>
  <si>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</si>
  <si>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</si>
  <si>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</si>
  <si>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</si>
  <si>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</si>
  <si>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</si>
  <si>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</si>
  <si>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</si>
  <si>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</si>
  <si>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</si>
  <si>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</si>
  <si>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</si>
  <si>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</si>
  <si>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</si>
  <si>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</si>
  <si>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</si>
  <si>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</si>
  <si>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</si>
  <si>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</si>
  <si>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</si>
  <si>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</si>
  <si>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</si>
  <si>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</si>
  <si>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</si>
  <si>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</si>
  <si>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</si>
  <si>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</si>
  <si>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</si>
  <si>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</si>
  <si>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</si>
  <si>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</si>
  <si>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</si>
  <si>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</si>
  <si>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</si>
  <si>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</si>
  <si>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</si>
  <si>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</si>
  <si>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</si>
  <si>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</si>
  <si>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</si>
  <si>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</si>
  <si>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</si>
  <si>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</si>
  <si>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</si>
  <si>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</si>
  <si>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</si>
  <si>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</si>
  <si>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</si>
  <si>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</si>
  <si>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</si>
  <si>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</si>
  <si>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</si>
  <si>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</si>
  <si>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</si>
  <si>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</si>
  <si>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</si>
  <si>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</si>
  <si>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</si>
  <si>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</si>
  <si>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</si>
  <si>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</si>
  <si>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</si>
  <si>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</si>
  <si>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</si>
  <si>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</si>
  <si>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</si>
  <si>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</si>
  <si>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</si>
  <si>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</si>
  <si>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</si>
  <si>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</si>
  <si>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</si>
  <si>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</si>
  <si>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</si>
  <si>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</si>
  <si>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</si>
  <si>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</si>
  <si>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</si>
  <si>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</si>
  <si>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</si>
  <si>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</si>
  <si>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</si>
  <si>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</si>
  <si>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</si>
  <si>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</si>
  <si>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</si>
  <si>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</si>
  <si>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</si>
  <si>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</si>
  <si>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</si>
  <si>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</si>
  <si>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</si>
  <si>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</si>
  <si>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</si>
  <si>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</si>
  <si>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</si>
  <si>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</si>
  <si>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</si>
  <si>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</si>
  <si>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</si>
  <si>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</si>
  <si>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</si>
  <si>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</si>
  <si>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</si>
  <si>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</si>
  <si>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</si>
  <si>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</si>
  <si>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</si>
  <si>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</si>
  <si>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</si>
  <si>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</si>
  <si>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</si>
  <si>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</si>
  <si>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</si>
  <si>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</si>
  <si>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</si>
  <si>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</si>
  <si>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</si>
  <si>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</si>
  <si>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</si>
  <si>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</si>
  <si>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</si>
  <si>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</si>
  <si>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</si>
  <si>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</si>
  <si>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</si>
  <si>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</si>
  <si>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</si>
  <si>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</si>
  <si>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</si>
  <si>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</si>
  <si>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</si>
  <si>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</si>
  <si>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</si>
  <si>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</si>
  <si>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</si>
  <si>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</si>
  <si>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</si>
  <si>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</si>
  <si>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</si>
  <si>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</si>
  <si>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</si>
  <si>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</si>
  <si>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</si>
  <si>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</si>
  <si>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</si>
  <si>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</si>
  <si>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</si>
  <si>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</si>
  <si>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</si>
  <si>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</si>
  <si>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</si>
  <si>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</si>
  <si>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</si>
  <si>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</si>
  <si>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</si>
  <si>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</si>
  <si>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</si>
  <si>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</si>
  <si>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</si>
  <si>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</si>
  <si>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</si>
  <si>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</si>
  <si>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</si>
  <si>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</si>
  <si>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</si>
  <si>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</si>
  <si>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</si>
  <si>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</si>
  <si>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</si>
  <si>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</si>
  <si>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</si>
  <si>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</si>
  <si>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</si>
  <si>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</si>
  <si>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</si>
  <si>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</si>
  <si>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</si>
  <si>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</si>
  <si>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</si>
  <si>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</si>
  <si>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</si>
  <si>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</si>
  <si>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</si>
  <si>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</si>
  <si>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</si>
  <si>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</si>
  <si>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</si>
  <si>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</si>
  <si>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</si>
  <si>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</si>
  <si>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</si>
  <si>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</si>
  <si>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</si>
  <si>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</si>
  <si>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</si>
  <si>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</si>
  <si>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</si>
  <si>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</si>
  <si>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</si>
  <si>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</si>
  <si>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</si>
  <si>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</si>
  <si>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</si>
  <si>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</si>
  <si>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</si>
  <si>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</si>
  <si>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</si>
  <si>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</si>
  <si>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</si>
  <si>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</si>
  <si>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</si>
  <si>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</si>
  <si>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</si>
  <si>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</si>
  <si>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</si>
  <si>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</si>
  <si>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</si>
  <si>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</si>
  <si>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</si>
  <si>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</si>
  <si>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</si>
  <si>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</si>
  <si>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</si>
  <si>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</si>
  <si>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</si>
  <si>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</si>
  <si>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</si>
  <si>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</si>
  <si>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</si>
  <si>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</si>
  <si>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</si>
  <si>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</si>
  <si>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</si>
  <si>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</si>
  <si>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</si>
  <si>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</si>
  <si>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</si>
  <si>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</si>
  <si>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</si>
  <si>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</si>
  <si>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</si>
  <si>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</si>
  <si>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</si>
  <si>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</si>
  <si>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</si>
  <si>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</si>
  <si>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</si>
  <si>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</si>
  <si>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</si>
  <si>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</si>
  <si>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</si>
  <si>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</si>
  <si>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</si>
  <si>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</si>
  <si>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</si>
  <si>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</si>
  <si>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</si>
  <si>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</si>
  <si>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</si>
  <si>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</si>
  <si>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</si>
  <si>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</si>
  <si>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</si>
  <si>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</si>
  <si>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</si>
  <si>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</si>
  <si>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</si>
  <si>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</si>
  <si>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</si>
  <si>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</si>
  <si>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</si>
  <si>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</si>
  <si>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</si>
  <si>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</si>
  <si>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</si>
  <si>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</si>
  <si>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</si>
  <si>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</si>
  <si>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</si>
  <si>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</si>
  <si>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</si>
  <si>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</si>
  <si>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</si>
  <si>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</si>
  <si>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</si>
  <si>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</si>
  <si>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</si>
  <si>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</si>
  <si>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</si>
  <si>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</si>
  <si>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</si>
  <si>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</si>
  <si>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</si>
  <si>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</si>
  <si>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</si>
  <si>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</si>
  <si>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</si>
  <si>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</si>
  <si>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</si>
  <si>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</si>
  <si>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</si>
  <si>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</si>
  <si>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</si>
  <si>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</si>
  <si>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</si>
  <si>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</si>
  <si>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</si>
  <si>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</si>
  <si>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</si>
  <si>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</si>
  <si>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</si>
  <si>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</si>
  <si>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</si>
  <si>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</si>
  <si>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</si>
  <si>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</si>
  <si>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</si>
  <si>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</si>
  <si>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</si>
  <si>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</si>
  <si>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</si>
  <si>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</si>
  <si>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</si>
  <si>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</si>
  <si>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</si>
  <si>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</si>
  <si>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</si>
  <si>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</si>
  <si>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</si>
  <si>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</si>
  <si>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</si>
  <si>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</si>
  <si>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</si>
  <si>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</si>
  <si>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</si>
  <si>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</si>
  <si>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</si>
  <si>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</si>
  <si>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</si>
  <si>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</si>
  <si>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</si>
  <si>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</si>
  <si>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</si>
  <si>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</si>
  <si>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</si>
  <si>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</si>
  <si>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</si>
  <si>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</si>
  <si>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</si>
  <si>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</si>
  <si>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</si>
  <si>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</si>
  <si>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</si>
  <si>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</si>
  <si>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</si>
  <si>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</si>
  <si>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</si>
  <si>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</si>
  <si>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</si>
  <si>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</si>
  <si>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</si>
  <si>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</si>
  <si>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</si>
  <si>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</si>
  <si>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</si>
  <si>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</si>
  <si>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</si>
  <si>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</si>
  <si>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</si>
  <si>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</si>
  <si>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</si>
  <si>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</si>
  <si>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</si>
  <si>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</si>
  <si>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</si>
  <si>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</si>
  <si>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</si>
  <si>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</si>
  <si>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</si>
  <si>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</si>
  <si>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</si>
  <si>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</si>
  <si>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</si>
  <si>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</si>
  <si>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</si>
  <si>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</si>
  <si>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</si>
  <si>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</si>
  <si>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</si>
  <si>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</si>
  <si>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</si>
  <si>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</si>
  <si>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</si>
  <si>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</si>
  <si>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</si>
  <si>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</si>
  <si>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</si>
  <si>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</si>
  <si>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</si>
  <si>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</si>
  <si>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</si>
  <si>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</si>
  <si>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</si>
  <si>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</si>
  <si>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</si>
  <si>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</si>
  <si>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</si>
  <si>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</si>
  <si>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</si>
  <si>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</si>
  <si>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</si>
  <si>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</si>
  <si>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</si>
  <si>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</si>
  <si>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</si>
  <si>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</si>
  <si>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</si>
  <si>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</si>
  <si>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</si>
  <si>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</si>
  <si>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</si>
  <si>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</si>
  <si>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</si>
  <si>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</si>
  <si>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</si>
  <si>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</si>
  <si>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</si>
  <si>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</si>
  <si>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</si>
  <si>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</si>
  <si>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</si>
  <si>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</si>
  <si>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</si>
  <si>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</si>
  <si>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</si>
  <si>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</si>
  <si>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</si>
  <si>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</si>
  <si>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</si>
  <si>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</si>
  <si>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</si>
  <si>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</si>
  <si>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</si>
  <si>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</si>
  <si>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</si>
  <si>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</si>
  <si>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</si>
  <si>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</si>
  <si>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</si>
  <si>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</si>
  <si>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</si>
  <si>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</si>
  <si>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</si>
  <si>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</si>
  <si>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</si>
  <si>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</si>
  <si>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</si>
  <si>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</si>
  <si>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</si>
  <si>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</si>
  <si>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</si>
  <si>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</si>
  <si>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</si>
  <si>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</si>
  <si>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</si>
  <si>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</si>
  <si>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</si>
  <si>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</si>
  <si>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</si>
  <si>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</si>
  <si>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</si>
  <si>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</si>
  <si>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</si>
  <si>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</si>
  <si>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</si>
  <si>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</si>
  <si>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</si>
  <si>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</si>
  <si>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</si>
  <si>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</si>
  <si>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</si>
  <si>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</si>
  <si>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</si>
  <si>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</si>
  <si>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</si>
  <si>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</si>
  <si>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</si>
  <si>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</si>
  <si>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</si>
  <si>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</si>
  <si>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</si>
  <si>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</si>
  <si>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</si>
  <si>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</si>
  <si>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</si>
  <si>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</si>
  <si>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</si>
  <si>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</si>
  <si>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</si>
  <si>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</si>
  <si>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</si>
  <si>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</si>
  <si>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</si>
  <si>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</si>
  <si>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</si>
  <si>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</si>
  <si>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</si>
  <si>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</si>
  <si>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</si>
  <si>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</si>
  <si>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</si>
  <si>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</si>
  <si>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</si>
  <si>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</si>
  <si>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</si>
  <si>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</si>
  <si>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</si>
  <si>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MUNICIPIO MOROLEON GUANAJUATO</t>
  </si>
  <si>
    <t>A. ANTIICPO DE PARTICIPACIONES</t>
  </si>
  <si>
    <t>31111M200010100 PRESIDENCIA MUNICIPAL</t>
  </si>
  <si>
    <t>31111M200010300 COMUNICACIÓN SOCIAL</t>
  </si>
  <si>
    <t>31111M200010500 ANTENCION CIUDADANA</t>
  </si>
  <si>
    <t>31111M200010600 MERCADOS MUNICIPALES</t>
  </si>
  <si>
    <t>31111M200020000 SINDICATURA</t>
  </si>
  <si>
    <t>31111M200030000 REGIDORES</t>
  </si>
  <si>
    <t>31111M200040000 DELEGADOS</t>
  </si>
  <si>
    <t>31111M200050100 SECRETARIA DEL H. AYUNTAMIENTO</t>
  </si>
  <si>
    <t>31111M200050200 ASESORIA JURIDICA</t>
  </si>
  <si>
    <t>31111M200050300 ARCHIVO HISTORICO</t>
  </si>
  <si>
    <t>31111M200050400 JUEZ MUNICIPAL</t>
  </si>
  <si>
    <t>31111M200050500 OFICINA DE ENLACE SRE</t>
  </si>
  <si>
    <t>31111M200060100 TESORERIA</t>
  </si>
  <si>
    <t>31111M200060200 FISCALIZACION</t>
  </si>
  <si>
    <t>31111M200060300 CATASTRO E IMPUESTO PREDIAL</t>
  </si>
  <si>
    <t>31111M200070100 DESARROLLO SOCIAL</t>
  </si>
  <si>
    <t>31111M200070200 INSTITUTO DE LA MUJER</t>
  </si>
  <si>
    <t>31111M200070300 DESARROLLO RURAL</t>
  </si>
  <si>
    <t>31111M200080000 CONTRALORIA MUNICIPAL</t>
  </si>
  <si>
    <t>31111M200090100 SEGURIDAD PUBLICA</t>
  </si>
  <si>
    <t>31111M200090200 MOVILIDAD</t>
  </si>
  <si>
    <t>31111M200100000 DIRECCION DE OBRAS PUBLICAS</t>
  </si>
  <si>
    <t>31111M200110100 SERVICIOS MUNICIPALES</t>
  </si>
  <si>
    <t>31111M200110200 LIMPIA</t>
  </si>
  <si>
    <t>31111M200110300 PARQUES Y JARDINES</t>
  </si>
  <si>
    <t>31111M200110400 MERCADO MUNICIPAL</t>
  </si>
  <si>
    <t>31111M200110500 PANTEONES</t>
  </si>
  <si>
    <t>31111M200110600 ALUMBRADO PUBLICO</t>
  </si>
  <si>
    <t>31111M200110700 ZOOLOGICO</t>
  </si>
  <si>
    <t>31111M200120000 OFICIALIA MAYOR</t>
  </si>
  <si>
    <t>31111M200160000 DIRECCION DE MEDIO AMBIENTE</t>
  </si>
  <si>
    <t>31111M200170000 DIRECCION DE TURISMO</t>
  </si>
  <si>
    <t>31111M200180000 DIRECCION DE RECURSOS HUMANOS</t>
  </si>
  <si>
    <t>31111M200190000 DIRECCION DE DEPORTES</t>
  </si>
  <si>
    <t>31111M200200100 EDUCACION</t>
  </si>
  <si>
    <t>31111M200200200 UNIVERSIDAD VIRTUAL</t>
  </si>
  <si>
    <t>31111M200210000 DIRECCION DESARROLLO URBANO Y SUSTENTABL</t>
  </si>
  <si>
    <t>31111M200220000 DIRECCION DE DESARROLLO ECONOMICO</t>
  </si>
  <si>
    <t>31111M200230000 DIRECCION DE DERECHOS HUMANOS</t>
  </si>
  <si>
    <t>31111M200240000 DIRECCION DE ATENCION A MIGRANTES</t>
  </si>
  <si>
    <t>31111M200250000 DIRECCION JUZGADO CIVICO Y PROCURADURIA</t>
  </si>
  <si>
    <t>31111M200260000 DIRECCI DE DIVERSIDAD SEXUAL Y DE GENERO</t>
  </si>
  <si>
    <t>Bajo protesta de decir verdad declaramos de los formatos de la LDF son correctos y responsabilidad del ente emisor</t>
  </si>
  <si>
    <t>Al 31 de diciembre de 2025 y al 30 de Junio de 2026</t>
  </si>
  <si>
    <t>Del 1 de enero al 30 de Junio de 2026</t>
  </si>
  <si>
    <t>H. Dependencia o Unidad Administrativa xx</t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</si>
  <si>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</si>
  <si>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</si>
  <si>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</si>
  <si>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</si>
  <si>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</si>
  <si>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</si>
  <si>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t>Prestaciones laborales</t>
  </si>
  <si>
    <t>Beneficiario definitivo</t>
  </si>
  <si>
    <t>-</t>
  </si>
  <si>
    <t>NA</t>
  </si>
  <si>
    <t>Valuaciones Actuariales del Norte, S.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</si>
</sst>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Alignment="1">
      <alignment horizontal="right" vertical="center"/>
    </xf>
    <xf numFmtId="3" fontId="2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0" fillId="0" borderId="14" xfId="5" applyNumberFormat="1" applyFont="1" applyFill="1" applyBorder="1" applyAlignment="1" applyProtection="1">
      <alignment horizontal="right" vertical="center"/>
      <protection locked="0"/>
    </xf>
    <xf numFmtId="165" fontId="0" fillId="0" borderId="14" xfId="5" applyNumberFormat="1" applyFont="1" applyFill="1" applyBorder="1" applyAlignment="1">
      <alignment horizontal="right"/>
    </xf>
    <xf numFmtId="165" fontId="0" fillId="2" borderId="16" xfId="5" applyNumberFormat="1" applyFont="1" applyFill="1" applyBorder="1" applyAlignment="1">
      <alignment horizontal="right"/>
    </xf>
    <xf numFmtId="165" fontId="0" fillId="0" borderId="14" xfId="5" applyNumberFormat="1" applyFont="1" applyBorder="1" applyAlignment="1">
      <alignment horizontal="right"/>
    </xf>
    <xf numFmtId="165" fontId="0" fillId="0" borderId="14" xfId="5" applyNumberFormat="1" applyFont="1" applyFill="1" applyBorder="1" applyAlignment="1">
      <alignment horizontal="right" vertical="center"/>
    </xf>
    <xf numFmtId="165" fontId="1" fillId="0" borderId="14" xfId="5" applyNumberFormat="1" applyFont="1" applyFill="1" applyBorder="1" applyAlignment="1" applyProtection="1">
      <alignment horizontal="right" vertical="center"/>
      <protection locked="0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0" fillId="2" borderId="16" xfId="5" applyNumberFormat="1" applyFont="1" applyFill="1" applyBorder="1" applyAlignment="1">
      <alignment vertical="center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>
      <alignment vertical="center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0" fillId="0" borderId="8" xfId="4" applyNumberFormat="1" applyFont="1" applyFill="1" applyBorder="1" applyAlignment="1">
      <alignment vertical="center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>
      <alignment horizontal="right" vertical="center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2" fontId="0" fillId="0" borderId="0" xfId="0" applyNumberFormat="1"/>
    <xf numFmtId="2" fontId="2" fillId="2" borderId="12" xfId="0" applyNumberFormat="1" applyFont="1" applyFill="1" applyBorder="1" applyAlignment="1">
      <alignment horizontal="center" vertical="center" wrapText="1"/>
    </xf>
    <xf numFmtId="4" fontId="0" fillId="0" borderId="15" xfId="8" applyNumberFormat="1" applyFont="1" applyFill="1" applyBorder="1"/>
    <xf numFmtId="4" fontId="0" fillId="0" borderId="15" xfId="8" applyNumberFormat="1" applyFont="1" applyFill="1" applyBorder="1" applyAlignment="1">
      <alignment vertical="center"/>
    </xf>
    <xf numFmtId="4" fontId="0" fillId="0" borderId="0" xfId="0" applyNumberFormat="1"/>
    <xf numFmtId="3" fontId="2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/>
    <xf numFmtId="3" fontId="6" fillId="2" borderId="16" xfId="8" applyNumberFormat="1" applyFont="1" applyFill="1" applyBorder="1" applyAlignment="1"/>
    <xf numFmtId="3" fontId="7" fillId="2" borderId="16" xfId="8" applyNumberFormat="1" applyFont="1" applyFill="1" applyBorder="1" applyAlignment="1"/>
    <xf numFmtId="3" fontId="1" fillId="0" borderId="14" xfId="8" applyNumberFormat="1" applyFont="1" applyFill="1" applyBorder="1" applyProtection="1">
      <protection locked="0"/>
    </xf>
    <xf numFmtId="3" fontId="2" fillId="0" borderId="14" xfId="8" applyNumberFormat="1" applyFont="1" applyFill="1" applyBorder="1"/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>
      <alignment vertical="center"/>
    </xf>
    <xf numFmtId="3" fontId="7" fillId="2" borderId="16" xfId="8" applyNumberFormat="1" applyFont="1" applyFill="1" applyBorder="1" applyAlignment="1">
      <alignment vertical="center"/>
    </xf>
    <xf numFmtId="3" fontId="2" fillId="0" borderId="14" xfId="8" applyNumberFormat="1" applyFont="1" applyFill="1" applyBorder="1" applyAlignment="1">
      <alignment vertical="center"/>
    </xf>
    <xf numFmtId="3" fontId="7" fillId="2" borderId="16" xfId="8" applyNumberFormat="1" applyFont="1" applyFill="1" applyBorder="1"/>
    <xf numFmtId="3" fontId="1" fillId="0" borderId="13" xfId="8" applyNumberFormat="1" applyFont="1" applyFill="1" applyBorder="1" applyAlignment="1" applyProtection="1">
      <alignment vertical="center"/>
      <protection locked="0"/>
    </xf>
    <xf numFmtId="3" fontId="0" fillId="0" borderId="13" xfId="0" applyNumberFormat="1" applyBorder="1" applyProtection="1">
      <protection locked="0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10" applyNumberFormat="1" applyFont="1" applyFill="1" applyBorder="1" applyAlignment="1" applyProtection="1">
      <alignment vertical="center"/>
      <protection locked="0"/>
    </xf>
    <xf numFmtId="3" fontId="2" fillId="0" borderId="14" xfId="10" applyNumberFormat="1" applyFont="1" applyFill="1" applyBorder="1" applyAlignment="1" applyProtection="1">
      <alignment vertical="center"/>
      <protection locked="0"/>
    </xf>
    <xf numFmtId="3" fontId="1" fillId="0" borderId="14" xfId="10" applyNumberFormat="1" applyFont="1" applyFill="1" applyBorder="1" applyAlignment="1" applyProtection="1">
      <alignment vertical="center"/>
      <protection locked="0"/>
    </xf>
    <xf numFmtId="3" fontId="0" fillId="0" borderId="14" xfId="1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11">
    <cellStyle name="Millares" xfId="4" builtinId="3"/>
    <cellStyle name="Millares 2" xfId="5" xr:uid="{56C8BC81-C0CC-41D3-82F1-4E5C62F27849}"/>
    <cellStyle name="Millares 3" xfId="8" xr:uid="{A5525912-B75B-4CC7-ADC5-7B9C287DE8C0}"/>
    <cellStyle name="Millares 4" xfId="9" xr:uid="{19F481D9-9885-4D64-97EA-0D92ADC7C234}"/>
    <cellStyle name="Millares 5" xfId="10" xr:uid="{E03BD134-C05D-4C00-9228-F9D021EAA75C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7" xr:uid="{EDFFE25C-5B4F-487A-BF6B-729FFC8BA667}"/>
    <cellStyle name="Normal 3" xfId="6" xr:uid="{E23511DE-555B-4E84-91F8-1C79C3A0B80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43" zoomScale="75" zoomScaleNormal="75" workbookViewId="0">
      <selection activeCell="E59" sqref="E59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74" t="s">
        <v>0</v>
      </c>
      <c r="B1" s="175"/>
      <c r="C1" s="175"/>
      <c r="D1" s="175"/>
      <c r="E1" s="175"/>
      <c r="F1" s="176"/>
    </row>
    <row r="2" spans="1:6" ht="15" customHeight="1" x14ac:dyDescent="0.25">
      <c r="A2" s="177" t="s">
        <v>541</v>
      </c>
      <c r="B2" s="178"/>
      <c r="C2" s="178"/>
      <c r="D2" s="178"/>
      <c r="E2" s="178"/>
      <c r="F2" s="179"/>
    </row>
    <row r="3" spans="1:6" ht="15" customHeight="1" x14ac:dyDescent="0.25">
      <c r="A3" s="180" t="s">
        <v>1</v>
      </c>
      <c r="B3" s="181"/>
      <c r="C3" s="181"/>
      <c r="D3" s="181"/>
      <c r="E3" s="181"/>
      <c r="F3" s="182"/>
    </row>
    <row r="4" spans="1:6" ht="12.95" customHeight="1" x14ac:dyDescent="0.25">
      <c r="A4" s="180" t="s">
        <v>586</v>
      </c>
      <c r="B4" s="181"/>
      <c r="C4" s="181"/>
      <c r="D4" s="181"/>
      <c r="E4" s="181"/>
      <c r="F4" s="182"/>
    </row>
    <row r="5" spans="1:6" ht="12.95" customHeight="1" x14ac:dyDescent="0.25">
      <c r="A5" s="183" t="s">
        <v>2</v>
      </c>
      <c r="B5" s="184"/>
      <c r="C5" s="184"/>
      <c r="D5" s="184"/>
      <c r="E5" s="184"/>
      <c r="F5" s="185"/>
    </row>
    <row r="6" spans="1:6" ht="41.45" customHeight="1" x14ac:dyDescent="0.25">
      <c r="A6" s="27" t="s">
        <v>3</v>
      </c>
      <c r="B6" s="28">
        <v>2026</v>
      </c>
      <c r="C6" s="1" t="s">
        <v>4</v>
      </c>
      <c r="D6" s="29" t="s">
        <v>5</v>
      </c>
      <c r="E6" s="28">
        <f>B6</f>
        <v>2026</v>
      </c>
      <c r="F6" s="1" t="str">
        <f>C6</f>
        <v>31 de diciembre de 2025</v>
      </c>
    </row>
    <row r="7" spans="1:6" ht="12.95" customHeight="1" x14ac:dyDescent="0.25">
      <c r="A7" s="30" t="s">
        <v>6</v>
      </c>
      <c r="B7" s="31"/>
      <c r="C7" s="31"/>
      <c r="D7" s="30" t="s">
        <v>7</v>
      </c>
      <c r="E7" s="31"/>
      <c r="F7" s="31"/>
    </row>
    <row r="8" spans="1:6" x14ac:dyDescent="0.25">
      <c r="A8" s="2" t="s">
        <v>8</v>
      </c>
      <c r="B8" s="32"/>
      <c r="C8" s="32"/>
      <c r="D8" s="2" t="s">
        <v>9</v>
      </c>
      <c r="E8" s="32"/>
      <c r="F8" s="32"/>
    </row>
    <row r="9" spans="1:6" x14ac:dyDescent="0.25">
      <c r="A9" s="33" t="s">
        <v>10</v>
      </c>
      <c r="B9" s="146">
        <f>SUM(B10:B16)</f>
        <v>70375419.210000008</v>
      </c>
      <c r="C9" s="111">
        <v>22746149.059999999</v>
      </c>
      <c r="D9" s="33" t="s">
        <v>11</v>
      </c>
      <c r="E9" s="146">
        <f>SUM(E10:E18)</f>
        <v>37100437.459999993</v>
      </c>
      <c r="F9" s="111">
        <v>33342872.339999996</v>
      </c>
    </row>
    <row r="10" spans="1:6" x14ac:dyDescent="0.25">
      <c r="A10" s="35" t="s">
        <v>12</v>
      </c>
      <c r="B10" s="147">
        <v>0</v>
      </c>
      <c r="C10" s="114">
        <v>0</v>
      </c>
      <c r="D10" s="35" t="s">
        <v>13</v>
      </c>
      <c r="E10" s="147">
        <v>7760717.25</v>
      </c>
      <c r="F10" s="114">
        <v>7795753.21</v>
      </c>
    </row>
    <row r="11" spans="1:6" x14ac:dyDescent="0.25">
      <c r="A11" s="35" t="s">
        <v>14</v>
      </c>
      <c r="B11" s="147">
        <v>67733695.700000003</v>
      </c>
      <c r="C11" s="114">
        <v>20265192.329999998</v>
      </c>
      <c r="D11" s="35" t="s">
        <v>15</v>
      </c>
      <c r="E11" s="147">
        <v>1948496.78</v>
      </c>
      <c r="F11" s="114">
        <v>2180682.08</v>
      </c>
    </row>
    <row r="12" spans="1:6" x14ac:dyDescent="0.25">
      <c r="A12" s="35" t="s">
        <v>16</v>
      </c>
      <c r="B12" s="147">
        <v>0</v>
      </c>
      <c r="C12" s="114">
        <v>0</v>
      </c>
      <c r="D12" s="35" t="s">
        <v>17</v>
      </c>
      <c r="E12" s="147">
        <v>2702595.46</v>
      </c>
      <c r="F12" s="114">
        <v>2745784.04</v>
      </c>
    </row>
    <row r="13" spans="1:6" x14ac:dyDescent="0.25">
      <c r="A13" s="35" t="s">
        <v>18</v>
      </c>
      <c r="B13" s="147">
        <v>2641723.5099999998</v>
      </c>
      <c r="C13" s="114">
        <v>2480956.73</v>
      </c>
      <c r="D13" s="35" t="s">
        <v>19</v>
      </c>
      <c r="E13" s="147">
        <v>0</v>
      </c>
      <c r="F13" s="114">
        <v>0</v>
      </c>
    </row>
    <row r="14" spans="1:6" x14ac:dyDescent="0.25">
      <c r="A14" s="35" t="s">
        <v>20</v>
      </c>
      <c r="B14" s="147">
        <v>0</v>
      </c>
      <c r="C14" s="114">
        <v>0</v>
      </c>
      <c r="D14" s="35" t="s">
        <v>21</v>
      </c>
      <c r="E14" s="147">
        <v>8352022.3499999996</v>
      </c>
      <c r="F14" s="114">
        <v>8352022.3499999996</v>
      </c>
    </row>
    <row r="15" spans="1:6" x14ac:dyDescent="0.25">
      <c r="A15" s="35" t="s">
        <v>22</v>
      </c>
      <c r="B15" s="147">
        <v>0</v>
      </c>
      <c r="C15" s="114">
        <v>0</v>
      </c>
      <c r="D15" s="35" t="s">
        <v>23</v>
      </c>
      <c r="E15" s="147">
        <v>0</v>
      </c>
      <c r="F15" s="114">
        <v>0</v>
      </c>
    </row>
    <row r="16" spans="1:6" x14ac:dyDescent="0.25">
      <c r="A16" s="35" t="s">
        <v>24</v>
      </c>
      <c r="B16" s="147">
        <v>0</v>
      </c>
      <c r="C16" s="114">
        <v>0</v>
      </c>
      <c r="D16" s="35" t="s">
        <v>25</v>
      </c>
      <c r="E16" s="147">
        <v>1336376</v>
      </c>
      <c r="F16" s="114">
        <v>1659377.08</v>
      </c>
    </row>
    <row r="17" spans="1:6" x14ac:dyDescent="0.25">
      <c r="A17" s="33" t="s">
        <v>26</v>
      </c>
      <c r="B17" s="146">
        <f>SUM(B18:B24)</f>
        <v>5598538.0699999994</v>
      </c>
      <c r="C17" s="111">
        <v>26124460.5</v>
      </c>
      <c r="D17" s="35" t="s">
        <v>27</v>
      </c>
      <c r="E17" s="147">
        <v>0</v>
      </c>
      <c r="F17" s="114">
        <v>0</v>
      </c>
    </row>
    <row r="18" spans="1:6" x14ac:dyDescent="0.25">
      <c r="A18" s="35" t="s">
        <v>28</v>
      </c>
      <c r="B18" s="147">
        <v>0</v>
      </c>
      <c r="C18" s="114">
        <v>0</v>
      </c>
      <c r="D18" s="35" t="s">
        <v>29</v>
      </c>
      <c r="E18" s="147">
        <v>15000229.619999999</v>
      </c>
      <c r="F18" s="114">
        <v>10609253.58</v>
      </c>
    </row>
    <row r="19" spans="1:6" x14ac:dyDescent="0.25">
      <c r="A19" s="35" t="s">
        <v>30</v>
      </c>
      <c r="B19" s="147">
        <v>5095151.18</v>
      </c>
      <c r="C19" s="114">
        <v>3102115.85</v>
      </c>
      <c r="D19" s="33" t="s">
        <v>31</v>
      </c>
      <c r="E19" s="146">
        <f>SUM(E20:E22)</f>
        <v>0</v>
      </c>
      <c r="F19" s="111">
        <v>0</v>
      </c>
    </row>
    <row r="20" spans="1:6" x14ac:dyDescent="0.25">
      <c r="A20" s="35" t="s">
        <v>32</v>
      </c>
      <c r="B20" s="147">
        <v>20309.96</v>
      </c>
      <c r="C20" s="114">
        <v>20309.96</v>
      </c>
      <c r="D20" s="35" t="s">
        <v>33</v>
      </c>
      <c r="E20" s="147">
        <v>0</v>
      </c>
      <c r="F20" s="114">
        <v>0</v>
      </c>
    </row>
    <row r="21" spans="1:6" x14ac:dyDescent="0.25">
      <c r="A21" s="35" t="s">
        <v>34</v>
      </c>
      <c r="B21" s="147">
        <v>104601.85</v>
      </c>
      <c r="C21" s="114">
        <v>104601.85</v>
      </c>
      <c r="D21" s="35" t="s">
        <v>35</v>
      </c>
      <c r="E21" s="147">
        <v>0</v>
      </c>
      <c r="F21" s="114">
        <v>0</v>
      </c>
    </row>
    <row r="22" spans="1:6" x14ac:dyDescent="0.25">
      <c r="A22" s="35" t="s">
        <v>36</v>
      </c>
      <c r="B22" s="147">
        <v>40000</v>
      </c>
      <c r="C22" s="114">
        <v>10000</v>
      </c>
      <c r="D22" s="35" t="s">
        <v>37</v>
      </c>
      <c r="E22" s="147">
        <v>0</v>
      </c>
      <c r="F22" s="114">
        <v>0</v>
      </c>
    </row>
    <row r="23" spans="1:6" x14ac:dyDescent="0.25">
      <c r="A23" s="35" t="s">
        <v>38</v>
      </c>
      <c r="B23" s="147">
        <v>0</v>
      </c>
      <c r="C23" s="114">
        <v>0</v>
      </c>
      <c r="D23" s="33" t="s">
        <v>39</v>
      </c>
      <c r="E23" s="146">
        <f>E24+E25</f>
        <v>4250002</v>
      </c>
      <c r="F23" s="111">
        <v>0</v>
      </c>
    </row>
    <row r="24" spans="1:6" x14ac:dyDescent="0.25">
      <c r="A24" s="35" t="s">
        <v>40</v>
      </c>
      <c r="B24" s="147">
        <v>338475.08</v>
      </c>
      <c r="C24" s="114">
        <v>22887432.84</v>
      </c>
      <c r="D24" s="35" t="s">
        <v>41</v>
      </c>
      <c r="E24" s="147">
        <v>4250002</v>
      </c>
      <c r="F24" s="114">
        <v>0</v>
      </c>
    </row>
    <row r="25" spans="1:6" x14ac:dyDescent="0.25">
      <c r="A25" s="33" t="s">
        <v>42</v>
      </c>
      <c r="B25" s="146">
        <f>SUM(B26:B30)</f>
        <v>92739.89</v>
      </c>
      <c r="C25" s="111">
        <v>2572349.0699999998</v>
      </c>
      <c r="D25" s="35" t="s">
        <v>43</v>
      </c>
      <c r="E25" s="147">
        <v>0</v>
      </c>
      <c r="F25" s="114">
        <v>0</v>
      </c>
    </row>
    <row r="26" spans="1:6" x14ac:dyDescent="0.25">
      <c r="A26" s="35" t="s">
        <v>44</v>
      </c>
      <c r="B26" s="147">
        <v>0</v>
      </c>
      <c r="C26" s="114">
        <v>0</v>
      </c>
      <c r="D26" s="33" t="s">
        <v>45</v>
      </c>
      <c r="E26" s="147">
        <v>0</v>
      </c>
      <c r="F26" s="114">
        <v>0</v>
      </c>
    </row>
    <row r="27" spans="1:6" x14ac:dyDescent="0.25">
      <c r="A27" s="35" t="s">
        <v>46</v>
      </c>
      <c r="B27" s="147">
        <v>0</v>
      </c>
      <c r="C27" s="114">
        <v>0</v>
      </c>
      <c r="D27" s="33" t="s">
        <v>47</v>
      </c>
      <c r="E27" s="146">
        <f>SUM(E28:E30)</f>
        <v>0</v>
      </c>
      <c r="F27" s="111">
        <v>8500000</v>
      </c>
    </row>
    <row r="28" spans="1:6" x14ac:dyDescent="0.25">
      <c r="A28" s="35" t="s">
        <v>48</v>
      </c>
      <c r="B28" s="147">
        <v>0</v>
      </c>
      <c r="C28" s="114">
        <v>0</v>
      </c>
      <c r="D28" s="35" t="s">
        <v>49</v>
      </c>
      <c r="E28" s="147">
        <v>0</v>
      </c>
      <c r="F28" s="114">
        <v>0</v>
      </c>
    </row>
    <row r="29" spans="1:6" x14ac:dyDescent="0.25">
      <c r="A29" s="35" t="s">
        <v>50</v>
      </c>
      <c r="B29" s="147">
        <v>92739.89</v>
      </c>
      <c r="C29" s="114">
        <v>2572349.0699999998</v>
      </c>
      <c r="D29" s="35" t="s">
        <v>51</v>
      </c>
      <c r="E29" s="147">
        <v>0</v>
      </c>
      <c r="F29" s="114">
        <v>0</v>
      </c>
    </row>
    <row r="30" spans="1:6" x14ac:dyDescent="0.25">
      <c r="A30" s="35" t="s">
        <v>52</v>
      </c>
      <c r="B30" s="147">
        <v>0</v>
      </c>
      <c r="C30" s="114">
        <v>0</v>
      </c>
      <c r="D30" s="35" t="s">
        <v>53</v>
      </c>
      <c r="E30" s="147">
        <v>0</v>
      </c>
      <c r="F30" s="114">
        <v>8500000</v>
      </c>
    </row>
    <row r="31" spans="1:6" x14ac:dyDescent="0.25">
      <c r="A31" s="33" t="s">
        <v>54</v>
      </c>
      <c r="B31" s="146">
        <f>SUM(B32:B36)</f>
        <v>0</v>
      </c>
      <c r="C31" s="111">
        <v>0</v>
      </c>
      <c r="D31" s="33" t="s">
        <v>55</v>
      </c>
      <c r="E31" s="146">
        <f>SUM(E32:E37)</f>
        <v>0</v>
      </c>
      <c r="F31" s="111">
        <v>0</v>
      </c>
    </row>
    <row r="32" spans="1:6" x14ac:dyDescent="0.25">
      <c r="A32" s="35" t="s">
        <v>56</v>
      </c>
      <c r="B32" s="147">
        <v>0</v>
      </c>
      <c r="C32" s="114">
        <v>0</v>
      </c>
      <c r="D32" s="35" t="s">
        <v>57</v>
      </c>
      <c r="E32" s="146">
        <v>0</v>
      </c>
      <c r="F32" s="111">
        <v>0</v>
      </c>
    </row>
    <row r="33" spans="1:6" ht="14.45" customHeight="1" x14ac:dyDescent="0.25">
      <c r="A33" s="35" t="s">
        <v>58</v>
      </c>
      <c r="B33" s="147">
        <v>0</v>
      </c>
      <c r="C33" s="114">
        <v>0</v>
      </c>
      <c r="D33" s="35" t="s">
        <v>59</v>
      </c>
      <c r="E33" s="147">
        <v>0</v>
      </c>
      <c r="F33" s="114">
        <v>0</v>
      </c>
    </row>
    <row r="34" spans="1:6" ht="14.45" customHeight="1" x14ac:dyDescent="0.25">
      <c r="A34" s="35" t="s">
        <v>60</v>
      </c>
      <c r="B34" s="147">
        <v>0</v>
      </c>
      <c r="C34" s="114">
        <v>0</v>
      </c>
      <c r="D34" s="35" t="s">
        <v>61</v>
      </c>
      <c r="E34" s="147">
        <v>0</v>
      </c>
      <c r="F34" s="114">
        <v>0</v>
      </c>
    </row>
    <row r="35" spans="1:6" ht="14.45" customHeight="1" x14ac:dyDescent="0.25">
      <c r="A35" s="35" t="s">
        <v>62</v>
      </c>
      <c r="B35" s="147">
        <v>0</v>
      </c>
      <c r="C35" s="114">
        <v>0</v>
      </c>
      <c r="D35" s="35" t="s">
        <v>63</v>
      </c>
      <c r="E35" s="147">
        <v>0</v>
      </c>
      <c r="F35" s="114">
        <v>0</v>
      </c>
    </row>
    <row r="36" spans="1:6" ht="14.45" customHeight="1" x14ac:dyDescent="0.25">
      <c r="A36" s="35" t="s">
        <v>64</v>
      </c>
      <c r="B36" s="147">
        <v>0</v>
      </c>
      <c r="C36" s="114">
        <v>0</v>
      </c>
      <c r="D36" s="35" t="s">
        <v>65</v>
      </c>
      <c r="E36" s="147">
        <v>0</v>
      </c>
      <c r="F36" s="114">
        <v>0</v>
      </c>
    </row>
    <row r="37" spans="1:6" ht="14.45" customHeight="1" x14ac:dyDescent="0.25">
      <c r="A37" s="33" t="s">
        <v>66</v>
      </c>
      <c r="B37" s="147">
        <v>0</v>
      </c>
      <c r="C37" s="114">
        <v>0</v>
      </c>
      <c r="D37" s="35" t="s">
        <v>67</v>
      </c>
      <c r="E37" s="147">
        <v>0</v>
      </c>
      <c r="F37" s="114">
        <v>0</v>
      </c>
    </row>
    <row r="38" spans="1:6" x14ac:dyDescent="0.25">
      <c r="A38" s="33" t="s">
        <v>68</v>
      </c>
      <c r="B38" s="146">
        <f>SUM(B39:B40)</f>
        <v>0</v>
      </c>
      <c r="C38" s="111">
        <v>0</v>
      </c>
      <c r="D38" s="33" t="s">
        <v>69</v>
      </c>
      <c r="E38" s="146">
        <f>SUM(E39:E41)</f>
        <v>0</v>
      </c>
      <c r="F38" s="111">
        <v>0</v>
      </c>
    </row>
    <row r="39" spans="1:6" x14ac:dyDescent="0.25">
      <c r="A39" s="35" t="s">
        <v>70</v>
      </c>
      <c r="B39" s="147">
        <v>0</v>
      </c>
      <c r="C39" s="114">
        <v>0</v>
      </c>
      <c r="D39" s="35" t="s">
        <v>71</v>
      </c>
      <c r="E39" s="147">
        <v>0</v>
      </c>
      <c r="F39" s="114">
        <v>0</v>
      </c>
    </row>
    <row r="40" spans="1:6" x14ac:dyDescent="0.25">
      <c r="A40" s="35" t="s">
        <v>72</v>
      </c>
      <c r="B40" s="147">
        <v>0</v>
      </c>
      <c r="C40" s="114">
        <v>0</v>
      </c>
      <c r="D40" s="35" t="s">
        <v>73</v>
      </c>
      <c r="E40" s="147">
        <v>0</v>
      </c>
      <c r="F40" s="114">
        <v>0</v>
      </c>
    </row>
    <row r="41" spans="1:6" x14ac:dyDescent="0.25">
      <c r="A41" s="33" t="s">
        <v>74</v>
      </c>
      <c r="B41" s="146">
        <f>SUM(B42:B45)</f>
        <v>0</v>
      </c>
      <c r="C41" s="111">
        <v>0</v>
      </c>
      <c r="D41" s="35" t="s">
        <v>75</v>
      </c>
      <c r="E41" s="147">
        <v>0</v>
      </c>
      <c r="F41" s="114">
        <v>0</v>
      </c>
    </row>
    <row r="42" spans="1:6" x14ac:dyDescent="0.25">
      <c r="A42" s="35" t="s">
        <v>76</v>
      </c>
      <c r="B42" s="147">
        <v>0</v>
      </c>
      <c r="C42" s="114">
        <v>0</v>
      </c>
      <c r="D42" s="33" t="s">
        <v>77</v>
      </c>
      <c r="E42" s="146">
        <f>SUM(E43:E45)</f>
        <v>527046.52</v>
      </c>
      <c r="F42" s="111">
        <v>9065.25</v>
      </c>
    </row>
    <row r="43" spans="1:6" x14ac:dyDescent="0.25">
      <c r="A43" s="35" t="s">
        <v>78</v>
      </c>
      <c r="B43" s="147">
        <v>0</v>
      </c>
      <c r="C43" s="114">
        <v>0</v>
      </c>
      <c r="D43" s="35" t="s">
        <v>79</v>
      </c>
      <c r="E43" s="147">
        <v>527046.52</v>
      </c>
      <c r="F43" s="114">
        <v>9065.25</v>
      </c>
    </row>
    <row r="44" spans="1:6" x14ac:dyDescent="0.25">
      <c r="A44" s="35" t="s">
        <v>80</v>
      </c>
      <c r="B44" s="147">
        <v>0</v>
      </c>
      <c r="C44" s="114">
        <v>0</v>
      </c>
      <c r="D44" s="35" t="s">
        <v>81</v>
      </c>
      <c r="E44" s="147">
        <v>0</v>
      </c>
      <c r="F44" s="114">
        <v>0</v>
      </c>
    </row>
    <row r="45" spans="1:6" x14ac:dyDescent="0.25">
      <c r="A45" s="35" t="s">
        <v>82</v>
      </c>
      <c r="B45" s="147">
        <v>0</v>
      </c>
      <c r="C45" s="114">
        <v>0</v>
      </c>
      <c r="D45" s="35" t="s">
        <v>83</v>
      </c>
      <c r="E45" s="147">
        <v>0</v>
      </c>
      <c r="F45" s="114">
        <v>0</v>
      </c>
    </row>
    <row r="46" spans="1:6" x14ac:dyDescent="0.25">
      <c r="A46" s="32"/>
      <c r="B46" s="148"/>
      <c r="C46" s="112"/>
      <c r="D46" s="32"/>
      <c r="E46" s="148"/>
      <c r="F46" s="112"/>
    </row>
    <row r="47" spans="1:6" x14ac:dyDescent="0.25">
      <c r="A47" s="3" t="s">
        <v>84</v>
      </c>
      <c r="B47" s="149">
        <f>B9+B17+B25+B31+B37+B38+B41</f>
        <v>76066697.170000002</v>
      </c>
      <c r="C47" s="113">
        <v>51442958.630000003</v>
      </c>
      <c r="D47" s="2" t="s">
        <v>85</v>
      </c>
      <c r="E47" s="149">
        <f>E9+E19+E23+E26+E27+E31+E38+E42</f>
        <v>41877485.979999997</v>
      </c>
      <c r="F47" s="113">
        <v>41851937.589999996</v>
      </c>
    </row>
    <row r="48" spans="1:6" x14ac:dyDescent="0.25">
      <c r="A48" s="32"/>
      <c r="B48" s="148"/>
      <c r="C48" s="112"/>
      <c r="D48" s="32"/>
      <c r="E48" s="148"/>
      <c r="F48" s="112"/>
    </row>
    <row r="49" spans="1:6" x14ac:dyDescent="0.25">
      <c r="A49" s="2" t="s">
        <v>86</v>
      </c>
      <c r="B49" s="148"/>
      <c r="C49" s="112"/>
      <c r="D49" s="2" t="s">
        <v>87</v>
      </c>
      <c r="E49" s="148"/>
      <c r="F49" s="112"/>
    </row>
    <row r="50" spans="1:6" x14ac:dyDescent="0.25">
      <c r="A50" s="33" t="s">
        <v>88</v>
      </c>
      <c r="B50" s="147">
        <v>0</v>
      </c>
      <c r="C50" s="114">
        <v>0</v>
      </c>
      <c r="D50" s="33" t="s">
        <v>89</v>
      </c>
      <c r="E50" s="147">
        <v>0</v>
      </c>
      <c r="F50" s="114">
        <v>0</v>
      </c>
    </row>
    <row r="51" spans="1:6" x14ac:dyDescent="0.25">
      <c r="A51" s="33" t="s">
        <v>90</v>
      </c>
      <c r="B51" s="147">
        <v>0</v>
      </c>
      <c r="C51" s="114">
        <v>0</v>
      </c>
      <c r="D51" s="33" t="s">
        <v>91</v>
      </c>
      <c r="E51" s="147">
        <v>0</v>
      </c>
      <c r="F51" s="114">
        <v>0</v>
      </c>
    </row>
    <row r="52" spans="1:6" x14ac:dyDescent="0.25">
      <c r="A52" s="33" t="s">
        <v>92</v>
      </c>
      <c r="B52" s="147">
        <v>147109961.36000001</v>
      </c>
      <c r="C52" s="114">
        <v>152284987.88999999</v>
      </c>
      <c r="D52" s="33" t="s">
        <v>93</v>
      </c>
      <c r="E52" s="147">
        <v>0</v>
      </c>
      <c r="F52" s="114">
        <v>0</v>
      </c>
    </row>
    <row r="53" spans="1:6" x14ac:dyDescent="0.25">
      <c r="A53" s="33" t="s">
        <v>94</v>
      </c>
      <c r="B53" s="147">
        <v>93848126.069999993</v>
      </c>
      <c r="C53" s="114">
        <v>93740610.189999998</v>
      </c>
      <c r="D53" s="33" t="s">
        <v>95</v>
      </c>
      <c r="E53" s="147">
        <v>0</v>
      </c>
      <c r="F53" s="114">
        <v>0</v>
      </c>
    </row>
    <row r="54" spans="1:6" x14ac:dyDescent="0.25">
      <c r="A54" s="33" t="s">
        <v>96</v>
      </c>
      <c r="B54" s="147">
        <v>1513013.74</v>
      </c>
      <c r="C54" s="114">
        <v>1459114.12</v>
      </c>
      <c r="D54" s="33" t="s">
        <v>97</v>
      </c>
      <c r="E54" s="147">
        <v>0</v>
      </c>
      <c r="F54" s="114">
        <v>0</v>
      </c>
    </row>
    <row r="55" spans="1:6" x14ac:dyDescent="0.25">
      <c r="A55" s="33" t="s">
        <v>98</v>
      </c>
      <c r="B55" s="147">
        <v>-69938862</v>
      </c>
      <c r="C55" s="114">
        <v>-65806133.359999999</v>
      </c>
      <c r="D55" s="36" t="s">
        <v>99</v>
      </c>
      <c r="E55" s="147">
        <v>0</v>
      </c>
      <c r="F55" s="114">
        <v>0</v>
      </c>
    </row>
    <row r="56" spans="1:6" x14ac:dyDescent="0.25">
      <c r="A56" s="33" t="s">
        <v>100</v>
      </c>
      <c r="B56" s="147">
        <v>14551399.09</v>
      </c>
      <c r="C56" s="114">
        <v>14311399.09</v>
      </c>
      <c r="D56" s="32"/>
      <c r="E56" s="148"/>
      <c r="F56" s="112"/>
    </row>
    <row r="57" spans="1:6" x14ac:dyDescent="0.25">
      <c r="A57" s="33" t="s">
        <v>101</v>
      </c>
      <c r="B57" s="147">
        <v>0</v>
      </c>
      <c r="C57" s="114">
        <v>0</v>
      </c>
      <c r="D57" s="2" t="s">
        <v>102</v>
      </c>
      <c r="E57" s="149">
        <f>SUM(E50:E55)</f>
        <v>0</v>
      </c>
      <c r="F57" s="113">
        <v>0</v>
      </c>
    </row>
    <row r="58" spans="1:6" x14ac:dyDescent="0.25">
      <c r="A58" s="33" t="s">
        <v>103</v>
      </c>
      <c r="B58" s="147">
        <v>0</v>
      </c>
      <c r="C58" s="114">
        <v>0</v>
      </c>
      <c r="D58" s="32"/>
      <c r="E58" s="148"/>
      <c r="F58" s="112"/>
    </row>
    <row r="59" spans="1:6" x14ac:dyDescent="0.25">
      <c r="A59" s="32"/>
      <c r="B59" s="148"/>
      <c r="C59" s="112"/>
      <c r="D59" s="2" t="s">
        <v>104</v>
      </c>
      <c r="E59" s="149">
        <f>E47+E57</f>
        <v>41877485.979999997</v>
      </c>
      <c r="F59" s="113">
        <v>41851937.589999996</v>
      </c>
    </row>
    <row r="60" spans="1:6" x14ac:dyDescent="0.25">
      <c r="A60" s="3" t="s">
        <v>105</v>
      </c>
      <c r="B60" s="149">
        <f>SUM(B50:B58)</f>
        <v>187083638.26000002</v>
      </c>
      <c r="C60" s="113">
        <v>195989977.92999998</v>
      </c>
      <c r="D60" s="32"/>
      <c r="E60" s="148"/>
      <c r="F60" s="112"/>
    </row>
    <row r="61" spans="1:6" x14ac:dyDescent="0.25">
      <c r="A61" s="32"/>
      <c r="B61" s="148"/>
      <c r="C61" s="112"/>
      <c r="D61" s="37" t="s">
        <v>106</v>
      </c>
      <c r="E61" s="148"/>
      <c r="F61" s="112"/>
    </row>
    <row r="62" spans="1:6" x14ac:dyDescent="0.25">
      <c r="A62" s="3" t="s">
        <v>107</v>
      </c>
      <c r="B62" s="149">
        <f>SUM(B47+B60)</f>
        <v>263150335.43000001</v>
      </c>
      <c r="C62" s="113">
        <v>247432936.55999997</v>
      </c>
      <c r="D62" s="32"/>
      <c r="E62" s="148"/>
      <c r="F62" s="112"/>
    </row>
    <row r="63" spans="1:6" x14ac:dyDescent="0.25">
      <c r="A63" s="32"/>
      <c r="B63" s="32"/>
      <c r="C63" s="32"/>
      <c r="D63" s="38" t="s">
        <v>108</v>
      </c>
      <c r="E63" s="146">
        <f>SUM(E64:E66)</f>
        <v>3718432.78</v>
      </c>
      <c r="F63" s="111">
        <v>3718432.78</v>
      </c>
    </row>
    <row r="64" spans="1:6" x14ac:dyDescent="0.25">
      <c r="A64" s="32"/>
      <c r="B64" s="32"/>
      <c r="C64" s="32"/>
      <c r="D64" s="33" t="s">
        <v>109</v>
      </c>
      <c r="E64" s="147">
        <v>6549391.1399999997</v>
      </c>
      <c r="F64" s="114">
        <v>6549391.1399999997</v>
      </c>
    </row>
    <row r="65" spans="1:6" x14ac:dyDescent="0.25">
      <c r="A65" s="32"/>
      <c r="B65" s="32"/>
      <c r="C65" s="32"/>
      <c r="D65" s="36" t="s">
        <v>110</v>
      </c>
      <c r="E65" s="147">
        <v>-2830958.36</v>
      </c>
      <c r="F65" s="114">
        <v>-2830958.36</v>
      </c>
    </row>
    <row r="66" spans="1:6" x14ac:dyDescent="0.25">
      <c r="A66" s="32"/>
      <c r="B66" s="32"/>
      <c r="C66" s="32"/>
      <c r="D66" s="33" t="s">
        <v>111</v>
      </c>
      <c r="E66" s="147">
        <v>0</v>
      </c>
      <c r="F66" s="114">
        <v>0</v>
      </c>
    </row>
    <row r="67" spans="1:6" x14ac:dyDescent="0.25">
      <c r="A67" s="32"/>
      <c r="B67" s="32"/>
      <c r="C67" s="32"/>
      <c r="D67" s="32"/>
      <c r="E67" s="148"/>
      <c r="F67" s="112"/>
    </row>
    <row r="68" spans="1:6" x14ac:dyDescent="0.25">
      <c r="A68" s="32"/>
      <c r="B68" s="32"/>
      <c r="C68" s="32"/>
      <c r="D68" s="38" t="s">
        <v>112</v>
      </c>
      <c r="E68" s="146">
        <f>SUM(E69:E73)</f>
        <v>217554416.66999999</v>
      </c>
      <c r="F68" s="111">
        <v>201862566.19</v>
      </c>
    </row>
    <row r="69" spans="1:6" x14ac:dyDescent="0.25">
      <c r="A69" s="39"/>
      <c r="B69" s="32"/>
      <c r="C69" s="32"/>
      <c r="D69" s="33" t="s">
        <v>113</v>
      </c>
      <c r="E69" s="147">
        <v>53178021.479999997</v>
      </c>
      <c r="F69" s="114">
        <v>2020251.45</v>
      </c>
    </row>
    <row r="70" spans="1:6" x14ac:dyDescent="0.25">
      <c r="A70" s="39"/>
      <c r="B70" s="32"/>
      <c r="C70" s="32"/>
      <c r="D70" s="33" t="s">
        <v>114</v>
      </c>
      <c r="E70" s="147">
        <v>164376395.19</v>
      </c>
      <c r="F70" s="114">
        <v>199842314.74000001</v>
      </c>
    </row>
    <row r="71" spans="1:6" x14ac:dyDescent="0.25">
      <c r="A71" s="39"/>
      <c r="B71" s="32"/>
      <c r="C71" s="32"/>
      <c r="D71" s="33" t="s">
        <v>115</v>
      </c>
      <c r="E71" s="147">
        <v>0</v>
      </c>
      <c r="F71" s="114">
        <v>0</v>
      </c>
    </row>
    <row r="72" spans="1:6" x14ac:dyDescent="0.25">
      <c r="A72" s="39"/>
      <c r="B72" s="32"/>
      <c r="C72" s="32"/>
      <c r="D72" s="33" t="s">
        <v>116</v>
      </c>
      <c r="E72" s="147">
        <v>0</v>
      </c>
      <c r="F72" s="114">
        <v>0</v>
      </c>
    </row>
    <row r="73" spans="1:6" x14ac:dyDescent="0.25">
      <c r="A73" s="39"/>
      <c r="B73" s="32"/>
      <c r="C73" s="32"/>
      <c r="D73" s="33" t="s">
        <v>117</v>
      </c>
      <c r="E73" s="147">
        <v>0</v>
      </c>
      <c r="F73" s="114">
        <v>0</v>
      </c>
    </row>
    <row r="74" spans="1:6" x14ac:dyDescent="0.25">
      <c r="A74" s="39"/>
      <c r="B74" s="32"/>
      <c r="C74" s="32"/>
      <c r="D74" s="32"/>
      <c r="E74" s="148"/>
      <c r="F74" s="112"/>
    </row>
    <row r="75" spans="1:6" x14ac:dyDescent="0.25">
      <c r="A75" s="39"/>
      <c r="B75" s="32"/>
      <c r="C75" s="32"/>
      <c r="D75" s="38" t="s">
        <v>118</v>
      </c>
      <c r="E75" s="146">
        <f>E76+E77</f>
        <v>0</v>
      </c>
      <c r="F75" s="111">
        <v>0</v>
      </c>
    </row>
    <row r="76" spans="1:6" x14ac:dyDescent="0.25">
      <c r="A76" s="39"/>
      <c r="B76" s="32"/>
      <c r="C76" s="32"/>
      <c r="D76" s="33" t="s">
        <v>119</v>
      </c>
      <c r="E76" s="147">
        <v>0</v>
      </c>
      <c r="F76" s="114">
        <v>0</v>
      </c>
    </row>
    <row r="77" spans="1:6" x14ac:dyDescent="0.25">
      <c r="A77" s="39"/>
      <c r="B77" s="32"/>
      <c r="C77" s="32"/>
      <c r="D77" s="33" t="s">
        <v>120</v>
      </c>
      <c r="E77" s="147">
        <v>0</v>
      </c>
      <c r="F77" s="114">
        <v>0</v>
      </c>
    </row>
    <row r="78" spans="1:6" x14ac:dyDescent="0.25">
      <c r="A78" s="39"/>
      <c r="B78" s="32"/>
      <c r="C78" s="32"/>
      <c r="D78" s="32"/>
      <c r="E78" s="148"/>
      <c r="F78" s="112"/>
    </row>
    <row r="79" spans="1:6" x14ac:dyDescent="0.25">
      <c r="A79" s="39"/>
      <c r="B79" s="32"/>
      <c r="C79" s="32"/>
      <c r="D79" s="2" t="s">
        <v>121</v>
      </c>
      <c r="E79" s="149">
        <f>E63+E68+E75</f>
        <v>221272849.44999999</v>
      </c>
      <c r="F79" s="113">
        <v>205580998.97</v>
      </c>
    </row>
    <row r="80" spans="1:6" x14ac:dyDescent="0.25">
      <c r="A80" s="39"/>
      <c r="B80" s="32"/>
      <c r="C80" s="32"/>
      <c r="D80" s="32"/>
      <c r="E80" s="148"/>
      <c r="F80" s="112"/>
    </row>
    <row r="81" spans="1:6" x14ac:dyDescent="0.25">
      <c r="A81" s="39"/>
      <c r="B81" s="32"/>
      <c r="C81" s="32"/>
      <c r="D81" s="2" t="s">
        <v>122</v>
      </c>
      <c r="E81" s="149">
        <f>E59+E79</f>
        <v>263150335.42999998</v>
      </c>
      <c r="F81" s="113">
        <v>247432936.56</v>
      </c>
    </row>
    <row r="82" spans="1:6" x14ac:dyDescent="0.25">
      <c r="A82" s="40"/>
      <c r="B82" s="41"/>
      <c r="C82" s="41"/>
      <c r="D82" s="41"/>
      <c r="E82" s="42"/>
      <c r="F82" s="42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F50:F81 F9:F45 B46:B49 C9:C62 B17 B25 B31 B38 B41 B59:B62 B9 E47:F47 E42 E78:E81 E9 E19 E23 E27 E31 E38 E56:E63 E67:E68 E74:E7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C7" sqref="C7:G3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2" t="s">
        <v>435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x14ac:dyDescent="0.25">
      <c r="A3" s="180" t="s">
        <v>436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183" t="s">
        <v>437</v>
      </c>
      <c r="B5" s="184"/>
      <c r="C5" s="184"/>
      <c r="D5" s="184"/>
      <c r="E5" s="184"/>
      <c r="F5" s="184"/>
      <c r="G5" s="185"/>
    </row>
    <row r="6" spans="1:7" x14ac:dyDescent="0.25">
      <c r="A6" s="85" t="s">
        <v>5</v>
      </c>
      <c r="B6" s="7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20" t="s">
        <v>438</v>
      </c>
      <c r="B7" s="84">
        <v>0</v>
      </c>
      <c r="C7" s="84">
        <v>250647853</v>
      </c>
      <c r="D7" s="84">
        <v>260673767.12</v>
      </c>
      <c r="E7" s="84">
        <v>271100717.80479997</v>
      </c>
      <c r="F7" s="84">
        <v>281944746.51699203</v>
      </c>
      <c r="G7" s="84">
        <v>293222536.37767166</v>
      </c>
    </row>
    <row r="8" spans="1:7" x14ac:dyDescent="0.25">
      <c r="A8" s="43" t="s">
        <v>439</v>
      </c>
      <c r="B8" s="49">
        <v>0</v>
      </c>
      <c r="C8" s="49">
        <v>38124218</v>
      </c>
      <c r="D8" s="49">
        <v>39649186.719999999</v>
      </c>
      <c r="E8" s="49">
        <v>41235154.1888</v>
      </c>
      <c r="F8" s="49">
        <v>42884560.356352001</v>
      </c>
      <c r="G8" s="49">
        <v>44599942.770606086</v>
      </c>
    </row>
    <row r="9" spans="1:7" ht="15.75" customHeight="1" x14ac:dyDescent="0.25">
      <c r="A9" s="43" t="s">
        <v>440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441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3" t="s">
        <v>442</v>
      </c>
      <c r="B11" s="49">
        <v>0</v>
      </c>
      <c r="C11" s="49">
        <v>17121389</v>
      </c>
      <c r="D11" s="49">
        <v>17806244.560000002</v>
      </c>
      <c r="E11" s="49">
        <v>18518494.342400003</v>
      </c>
      <c r="F11" s="49">
        <v>19259234.116096005</v>
      </c>
      <c r="G11" s="49">
        <v>20029603.480739847</v>
      </c>
    </row>
    <row r="12" spans="1:7" x14ac:dyDescent="0.25">
      <c r="A12" s="43" t="s">
        <v>443</v>
      </c>
      <c r="B12" s="49">
        <v>0</v>
      </c>
      <c r="C12" s="49">
        <v>13002540</v>
      </c>
      <c r="D12" s="49">
        <v>13522641.6</v>
      </c>
      <c r="E12" s="49">
        <v>14063547.264</v>
      </c>
      <c r="F12" s="49">
        <v>14626089.154560002</v>
      </c>
      <c r="G12" s="49">
        <v>15211132.720742403</v>
      </c>
    </row>
    <row r="13" spans="1:7" x14ac:dyDescent="0.25">
      <c r="A13" s="43" t="s">
        <v>444</v>
      </c>
      <c r="B13" s="49">
        <v>0</v>
      </c>
      <c r="C13" s="49">
        <v>3637600</v>
      </c>
      <c r="D13" s="49">
        <v>3783104</v>
      </c>
      <c r="E13" s="49">
        <v>3934428.16</v>
      </c>
      <c r="F13" s="49">
        <v>4091805.2864000001</v>
      </c>
      <c r="G13" s="49">
        <v>4255477.4978560004</v>
      </c>
    </row>
    <row r="14" spans="1:7" x14ac:dyDescent="0.25">
      <c r="A14" s="44" t="s">
        <v>445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446</v>
      </c>
      <c r="B15" s="49">
        <v>0</v>
      </c>
      <c r="C15" s="49">
        <v>163797400</v>
      </c>
      <c r="D15" s="49">
        <v>170349296</v>
      </c>
      <c r="E15" s="49">
        <v>177163267.84</v>
      </c>
      <c r="F15" s="49">
        <v>184249798.55360001</v>
      </c>
      <c r="G15" s="49">
        <v>191619790.49574402</v>
      </c>
    </row>
    <row r="16" spans="1:7" x14ac:dyDescent="0.25">
      <c r="A16" s="43" t="s">
        <v>447</v>
      </c>
      <c r="B16" s="49">
        <v>0</v>
      </c>
      <c r="C16" s="49">
        <v>2046496</v>
      </c>
      <c r="D16" s="49">
        <v>2128355.84</v>
      </c>
      <c r="E16" s="49">
        <v>2213490.0735999998</v>
      </c>
      <c r="F16" s="49">
        <v>2302029.6765439999</v>
      </c>
      <c r="G16" s="49">
        <v>2394110.86360576</v>
      </c>
    </row>
    <row r="17" spans="1:7" x14ac:dyDescent="0.25">
      <c r="A17" s="43" t="s">
        <v>448</v>
      </c>
      <c r="B17" s="49">
        <v>0</v>
      </c>
      <c r="C17" s="49">
        <v>12918210</v>
      </c>
      <c r="D17" s="49">
        <v>13434938.4</v>
      </c>
      <c r="E17" s="49">
        <v>13972335.936000001</v>
      </c>
      <c r="F17" s="49">
        <v>14531229.373440001</v>
      </c>
      <c r="G17" s="49">
        <v>15112478.548377601</v>
      </c>
    </row>
    <row r="18" spans="1:7" x14ac:dyDescent="0.25">
      <c r="A18" s="43" t="s">
        <v>449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63" t="s">
        <v>450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</row>
    <row r="20" spans="1:7" x14ac:dyDescent="0.25">
      <c r="A20" s="43" t="s">
        <v>451</v>
      </c>
      <c r="B20" s="49"/>
      <c r="C20" s="49"/>
      <c r="D20" s="49"/>
      <c r="E20" s="49"/>
      <c r="F20" s="49"/>
      <c r="G20" s="49"/>
    </row>
    <row r="21" spans="1:7" x14ac:dyDescent="0.25">
      <c r="A21" s="3" t="s">
        <v>452</v>
      </c>
      <c r="B21" s="84">
        <v>0</v>
      </c>
      <c r="C21" s="84">
        <v>70106695</v>
      </c>
      <c r="D21" s="84">
        <v>72910962.799999997</v>
      </c>
      <c r="E21" s="84">
        <v>75827401.312000006</v>
      </c>
      <c r="F21" s="84">
        <v>78860497.364480004</v>
      </c>
      <c r="G21" s="84">
        <v>82014917.259059206</v>
      </c>
    </row>
    <row r="22" spans="1:7" x14ac:dyDescent="0.25">
      <c r="A22" s="43" t="s">
        <v>453</v>
      </c>
      <c r="B22" s="50">
        <v>0</v>
      </c>
      <c r="C22" s="50">
        <v>70106695</v>
      </c>
      <c r="D22" s="50">
        <v>72910962.799999997</v>
      </c>
      <c r="E22" s="50">
        <v>75827401.312000006</v>
      </c>
      <c r="F22" s="50">
        <v>78860497.364480004</v>
      </c>
      <c r="G22" s="50">
        <v>82014917.259059206</v>
      </c>
    </row>
    <row r="23" spans="1:7" x14ac:dyDescent="0.25">
      <c r="A23" s="43" t="s">
        <v>454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3" t="s">
        <v>455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ht="30" x14ac:dyDescent="0.25">
      <c r="A25" s="44" t="s">
        <v>456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457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1" t="s">
        <v>451</v>
      </c>
      <c r="B27" s="50"/>
      <c r="C27" s="50"/>
      <c r="D27" s="50"/>
      <c r="E27" s="50"/>
      <c r="F27" s="50"/>
      <c r="G27" s="50"/>
    </row>
    <row r="28" spans="1:7" x14ac:dyDescent="0.25">
      <c r="A28" s="3" t="s">
        <v>458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</row>
    <row r="29" spans="1:7" x14ac:dyDescent="0.25">
      <c r="A29" s="43" t="s">
        <v>459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32" t="s">
        <v>451</v>
      </c>
      <c r="B30" s="52"/>
      <c r="C30" s="52"/>
      <c r="D30" s="52"/>
      <c r="E30" s="52"/>
      <c r="F30" s="52"/>
      <c r="G30" s="52"/>
    </row>
    <row r="31" spans="1:7" ht="14.45" customHeight="1" x14ac:dyDescent="0.25">
      <c r="A31" s="3" t="s">
        <v>460</v>
      </c>
      <c r="B31" s="84">
        <v>0</v>
      </c>
      <c r="C31" s="84">
        <v>320754548</v>
      </c>
      <c r="D31" s="84">
        <v>333584729.92000002</v>
      </c>
      <c r="E31" s="84">
        <v>346928119.11679995</v>
      </c>
      <c r="F31" s="84">
        <v>360805243.88147205</v>
      </c>
      <c r="G31" s="84">
        <v>375237453.63673085</v>
      </c>
    </row>
    <row r="32" spans="1:7" ht="14.45" customHeight="1" x14ac:dyDescent="0.25">
      <c r="A32" s="32"/>
      <c r="B32" s="87"/>
      <c r="C32" s="87"/>
      <c r="D32" s="87"/>
      <c r="E32" s="87"/>
      <c r="F32" s="87"/>
      <c r="G32" s="87"/>
    </row>
    <row r="33" spans="1:7" x14ac:dyDescent="0.25">
      <c r="A33" s="90" t="s">
        <v>291</v>
      </c>
      <c r="B33" s="39"/>
      <c r="C33" s="39"/>
      <c r="D33" s="39"/>
      <c r="E33" s="39"/>
      <c r="F33" s="39"/>
      <c r="G33" s="39"/>
    </row>
    <row r="34" spans="1:7" ht="30" x14ac:dyDescent="0.25">
      <c r="A34" s="88" t="s">
        <v>461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30" x14ac:dyDescent="0.25">
      <c r="A35" s="88" t="s">
        <v>293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90" t="s">
        <v>462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40"/>
      <c r="B37" s="40"/>
      <c r="C37" s="40"/>
      <c r="D37" s="40"/>
      <c r="E37" s="40"/>
      <c r="F37" s="40"/>
      <c r="G37" s="4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31" sqref="A31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2" t="s">
        <v>463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x14ac:dyDescent="0.25">
      <c r="A3" s="180" t="s">
        <v>464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183" t="s">
        <v>437</v>
      </c>
      <c r="B5" s="184"/>
      <c r="C5" s="184"/>
      <c r="D5" s="184"/>
      <c r="E5" s="184"/>
      <c r="F5" s="184"/>
      <c r="G5" s="185"/>
    </row>
    <row r="6" spans="1:7" x14ac:dyDescent="0.25">
      <c r="A6" s="85" t="s">
        <v>5</v>
      </c>
      <c r="B6" s="7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20" t="s">
        <v>465</v>
      </c>
      <c r="B7" s="84">
        <v>0</v>
      </c>
      <c r="C7" s="84">
        <v>250647852.39999998</v>
      </c>
      <c r="D7" s="84">
        <v>260673767.12040943</v>
      </c>
      <c r="E7" s="84">
        <v>271100717.81002593</v>
      </c>
      <c r="F7" s="84">
        <v>281944746.51862133</v>
      </c>
      <c r="G7" s="84">
        <v>293222536.37379926</v>
      </c>
    </row>
    <row r="8" spans="1:7" x14ac:dyDescent="0.25">
      <c r="A8" s="43" t="s">
        <v>466</v>
      </c>
      <c r="B8" s="49">
        <v>0</v>
      </c>
      <c r="C8" s="49">
        <v>149229012.40000001</v>
      </c>
      <c r="D8" s="49">
        <v>153705882.77200001</v>
      </c>
      <c r="E8" s="49">
        <v>158317059.25516003</v>
      </c>
      <c r="F8" s="49">
        <v>163066571.03281483</v>
      </c>
      <c r="G8" s="49">
        <v>167958568.16379929</v>
      </c>
    </row>
    <row r="9" spans="1:7" ht="15.75" customHeight="1" x14ac:dyDescent="0.25">
      <c r="A9" s="43" t="s">
        <v>467</v>
      </c>
      <c r="B9" s="49">
        <v>0</v>
      </c>
      <c r="C9" s="49">
        <v>10570404.859999999</v>
      </c>
      <c r="D9" s="49">
        <v>13194537.9003531</v>
      </c>
      <c r="E9" s="49">
        <v>14513277.4533778</v>
      </c>
      <c r="F9" s="49">
        <v>15927358.195114199</v>
      </c>
      <c r="G9" s="49">
        <v>16002578.9</v>
      </c>
    </row>
    <row r="10" spans="1:7" x14ac:dyDescent="0.25">
      <c r="A10" s="43" t="s">
        <v>468</v>
      </c>
      <c r="B10" s="49">
        <v>0</v>
      </c>
      <c r="C10" s="49">
        <v>25665197.789999999</v>
      </c>
      <c r="D10" s="49">
        <v>26473283.9404562</v>
      </c>
      <c r="E10" s="49">
        <v>26897710.7714881</v>
      </c>
      <c r="F10" s="49">
        <v>26974047.480692301</v>
      </c>
      <c r="G10" s="49">
        <v>27420036.359999999</v>
      </c>
    </row>
    <row r="11" spans="1:7" x14ac:dyDescent="0.25">
      <c r="A11" s="43" t="s">
        <v>469</v>
      </c>
      <c r="B11" s="49">
        <v>0</v>
      </c>
      <c r="C11" s="49">
        <v>48746483.909999996</v>
      </c>
      <c r="D11" s="49">
        <v>48518054.367600098</v>
      </c>
      <c r="E11" s="49">
        <v>48897234.369999997</v>
      </c>
      <c r="F11" s="49">
        <v>52758463.380000003</v>
      </c>
      <c r="G11" s="49">
        <v>53953401.200000003</v>
      </c>
    </row>
    <row r="12" spans="1:7" x14ac:dyDescent="0.25">
      <c r="A12" s="43" t="s">
        <v>470</v>
      </c>
      <c r="B12" s="49">
        <v>0</v>
      </c>
      <c r="C12" s="49">
        <v>295500</v>
      </c>
      <c r="D12" s="49">
        <v>350000</v>
      </c>
      <c r="E12" s="49">
        <v>375000</v>
      </c>
      <c r="F12" s="49">
        <v>750000</v>
      </c>
      <c r="G12" s="49">
        <v>800000</v>
      </c>
    </row>
    <row r="13" spans="1:7" x14ac:dyDescent="0.25">
      <c r="A13" s="43" t="s">
        <v>471</v>
      </c>
      <c r="B13" s="49">
        <v>0</v>
      </c>
      <c r="C13" s="49">
        <v>0</v>
      </c>
      <c r="D13" s="49">
        <v>12927720.35</v>
      </c>
      <c r="E13" s="49">
        <v>14255090.960000001</v>
      </c>
      <c r="F13" s="49">
        <v>13904183.18</v>
      </c>
      <c r="G13" s="49">
        <v>18761597.43</v>
      </c>
    </row>
    <row r="14" spans="1:7" x14ac:dyDescent="0.25">
      <c r="A14" s="44" t="s">
        <v>472</v>
      </c>
      <c r="B14" s="49">
        <v>0</v>
      </c>
      <c r="C14" s="49">
        <v>20000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473</v>
      </c>
      <c r="B15" s="49">
        <v>0</v>
      </c>
      <c r="C15" s="49">
        <v>6516252</v>
      </c>
      <c r="D15" s="49">
        <v>5504287.79</v>
      </c>
      <c r="E15" s="49">
        <v>7845345</v>
      </c>
      <c r="F15" s="49">
        <v>8564123.25</v>
      </c>
      <c r="G15" s="49">
        <v>8326354.3200000003</v>
      </c>
    </row>
    <row r="16" spans="1:7" x14ac:dyDescent="0.25">
      <c r="A16" s="43" t="s">
        <v>474</v>
      </c>
      <c r="B16" s="49">
        <v>0</v>
      </c>
      <c r="C16" s="49">
        <v>9605001.4399999995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3"/>
      <c r="B17" s="49"/>
      <c r="C17" s="49"/>
      <c r="D17" s="49"/>
      <c r="E17" s="49"/>
      <c r="F17" s="49"/>
      <c r="G17" s="49"/>
    </row>
    <row r="18" spans="1:7" x14ac:dyDescent="0.25">
      <c r="A18" s="3" t="s">
        <v>475</v>
      </c>
      <c r="B18" s="84">
        <v>0</v>
      </c>
      <c r="C18" s="84">
        <v>70106695</v>
      </c>
      <c r="D18" s="84">
        <v>72910962.80340001</v>
      </c>
      <c r="E18" s="84">
        <v>75827401.311765805</v>
      </c>
      <c r="F18" s="84">
        <v>78860497.367624074</v>
      </c>
      <c r="G18" s="84">
        <v>82014917.260309592</v>
      </c>
    </row>
    <row r="19" spans="1:7" x14ac:dyDescent="0.25">
      <c r="A19" s="43" t="s">
        <v>466</v>
      </c>
      <c r="B19" s="50">
        <v>0</v>
      </c>
      <c r="C19" s="50">
        <v>21498071.780000001</v>
      </c>
      <c r="D19" s="50">
        <v>22143013.933400001</v>
      </c>
      <c r="E19" s="50">
        <v>22807304.351402003</v>
      </c>
      <c r="F19" s="50">
        <v>23491523.481944066</v>
      </c>
      <c r="G19" s="50">
        <v>24196269.186402388</v>
      </c>
    </row>
    <row r="20" spans="1:7" x14ac:dyDescent="0.25">
      <c r="A20" s="43" t="s">
        <v>467</v>
      </c>
      <c r="B20" s="50">
        <v>0</v>
      </c>
      <c r="C20" s="50">
        <v>19590995.140000001</v>
      </c>
      <c r="D20" s="50">
        <v>20135260.719999999</v>
      </c>
      <c r="E20" s="50">
        <v>21265337.348363802</v>
      </c>
      <c r="F20" s="50">
        <v>21988693.41</v>
      </c>
      <c r="G20" s="50">
        <v>22670919.879999999</v>
      </c>
    </row>
    <row r="21" spans="1:7" x14ac:dyDescent="0.25">
      <c r="A21" s="43" t="s">
        <v>468</v>
      </c>
      <c r="B21" s="50">
        <v>0</v>
      </c>
      <c r="C21" s="50">
        <v>3532008.08</v>
      </c>
      <c r="D21" s="50">
        <v>3687643.35</v>
      </c>
      <c r="E21" s="50">
        <v>3311913.02</v>
      </c>
      <c r="F21" s="50">
        <v>3399720.02</v>
      </c>
      <c r="G21" s="50">
        <v>3587945.32</v>
      </c>
    </row>
    <row r="22" spans="1:7" x14ac:dyDescent="0.25">
      <c r="A22" s="43" t="s">
        <v>469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4" t="s">
        <v>470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4" t="s">
        <v>471</v>
      </c>
      <c r="B24" s="50">
        <v>0</v>
      </c>
      <c r="C24" s="50">
        <v>1500000</v>
      </c>
      <c r="D24" s="50">
        <v>2000000</v>
      </c>
      <c r="E24" s="50">
        <v>2500000</v>
      </c>
      <c r="F24" s="50">
        <v>3000000</v>
      </c>
      <c r="G24" s="50">
        <v>3500000</v>
      </c>
    </row>
    <row r="25" spans="1:7" x14ac:dyDescent="0.25">
      <c r="A25" s="44" t="s">
        <v>472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476</v>
      </c>
      <c r="B26" s="50">
        <v>0</v>
      </c>
      <c r="C26" s="50">
        <v>23985620</v>
      </c>
      <c r="D26" s="50">
        <v>24945044.800000001</v>
      </c>
      <c r="E26" s="50">
        <v>25942846.592</v>
      </c>
      <c r="F26" s="50">
        <v>26980560.455680002</v>
      </c>
      <c r="G26" s="50">
        <v>28059782.873907201</v>
      </c>
    </row>
    <row r="27" spans="1:7" x14ac:dyDescent="0.25">
      <c r="A27" s="44" t="s">
        <v>474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32" t="s">
        <v>451</v>
      </c>
      <c r="B28" s="52"/>
      <c r="C28" s="52"/>
      <c r="D28" s="52"/>
      <c r="E28" s="52"/>
      <c r="F28" s="52"/>
      <c r="G28" s="52"/>
    </row>
    <row r="29" spans="1:7" ht="14.45" customHeight="1" x14ac:dyDescent="0.25">
      <c r="A29" s="3" t="s">
        <v>477</v>
      </c>
      <c r="B29" s="84">
        <v>0</v>
      </c>
      <c r="C29" s="84">
        <v>320754547.39999998</v>
      </c>
      <c r="D29" s="84">
        <v>333584729.92380941</v>
      </c>
      <c r="E29" s="84">
        <v>346928119.12179172</v>
      </c>
      <c r="F29" s="84">
        <v>360805243.88624537</v>
      </c>
      <c r="G29" s="84">
        <v>375237453.63410884</v>
      </c>
    </row>
    <row r="30" spans="1:7" x14ac:dyDescent="0.25">
      <c r="A30" s="40"/>
      <c r="B30" s="40"/>
      <c r="C30" s="40"/>
      <c r="D30" s="40"/>
      <c r="E30" s="40"/>
      <c r="F30" s="40"/>
      <c r="G30" s="4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C22" sqref="C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2" t="s">
        <v>478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x14ac:dyDescent="0.25">
      <c r="A3" s="180" t="s">
        <v>479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85" t="s">
        <v>5</v>
      </c>
      <c r="B5" s="110" t="s">
        <v>594</v>
      </c>
      <c r="C5" s="109" t="s">
        <v>593</v>
      </c>
      <c r="D5" s="109" t="s">
        <v>592</v>
      </c>
      <c r="E5" s="109" t="s">
        <v>591</v>
      </c>
      <c r="F5" s="109" t="s">
        <v>590</v>
      </c>
      <c r="G5" s="109" t="s">
        <v>589</v>
      </c>
    </row>
    <row r="6" spans="1:7" ht="15.75" customHeight="1" x14ac:dyDescent="0.25">
      <c r="A6" s="20" t="s">
        <v>484</v>
      </c>
      <c r="B6" s="84">
        <v>215226435.12</v>
      </c>
      <c r="C6" s="84">
        <v>240680807.24000001</v>
      </c>
      <c r="D6" s="84">
        <v>258234936.03</v>
      </c>
      <c r="E6" s="84">
        <v>272641428.07999998</v>
      </c>
      <c r="F6" s="84">
        <v>274359481.26999998</v>
      </c>
      <c r="G6" s="84">
        <v>267028516.94999999</v>
      </c>
    </row>
    <row r="7" spans="1:7" x14ac:dyDescent="0.25">
      <c r="A7" s="43" t="s">
        <v>439</v>
      </c>
      <c r="B7" s="49">
        <v>29552250.870000001</v>
      </c>
      <c r="C7" s="49">
        <v>34033952.68</v>
      </c>
      <c r="D7" s="49">
        <v>35423738.229999997</v>
      </c>
      <c r="E7" s="49">
        <v>36371793.25</v>
      </c>
      <c r="F7" s="49">
        <v>38427956.079999998</v>
      </c>
      <c r="G7" s="49">
        <v>40224611.060000002</v>
      </c>
    </row>
    <row r="8" spans="1:7" ht="15.75" customHeight="1" x14ac:dyDescent="0.25">
      <c r="A8" s="43" t="s">
        <v>440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x14ac:dyDescent="0.25">
      <c r="A9" s="43" t="s">
        <v>441</v>
      </c>
      <c r="B9" s="49">
        <v>2821527.77</v>
      </c>
      <c r="C9" s="49">
        <v>3132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442</v>
      </c>
      <c r="B10" s="49">
        <v>14716815.949999999</v>
      </c>
      <c r="C10" s="49">
        <v>20073762.149999999</v>
      </c>
      <c r="D10" s="49">
        <v>16277947.99</v>
      </c>
      <c r="E10" s="49">
        <v>20819858.530000001</v>
      </c>
      <c r="F10" s="49">
        <v>19777260.710000001</v>
      </c>
      <c r="G10" s="49">
        <v>17335299.989999998</v>
      </c>
    </row>
    <row r="11" spans="1:7" x14ac:dyDescent="0.25">
      <c r="A11" s="43" t="s">
        <v>443</v>
      </c>
      <c r="B11" s="49">
        <v>10867906.699999999</v>
      </c>
      <c r="C11" s="49">
        <v>16962639.399999999</v>
      </c>
      <c r="D11" s="49">
        <v>19561774.82</v>
      </c>
      <c r="E11" s="49">
        <v>16954137.530000001</v>
      </c>
      <c r="F11" s="49">
        <v>15642318.27</v>
      </c>
      <c r="G11" s="49">
        <v>14116816.01</v>
      </c>
    </row>
    <row r="12" spans="1:7" x14ac:dyDescent="0.25">
      <c r="A12" s="43" t="s">
        <v>444</v>
      </c>
      <c r="B12" s="49">
        <v>1397934.74</v>
      </c>
      <c r="C12" s="49">
        <v>2908530.64</v>
      </c>
      <c r="D12" s="49">
        <v>3285649.41</v>
      </c>
      <c r="E12" s="49">
        <v>3611830.39</v>
      </c>
      <c r="F12" s="49">
        <v>6043415.5999999996</v>
      </c>
      <c r="G12" s="49">
        <v>5078985.6399999997</v>
      </c>
    </row>
    <row r="13" spans="1:7" x14ac:dyDescent="0.25">
      <c r="A13" s="44" t="s">
        <v>445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3" t="s">
        <v>446</v>
      </c>
      <c r="B14" s="49">
        <v>114406402.29000001</v>
      </c>
      <c r="C14" s="49">
        <v>166698790.37</v>
      </c>
      <c r="D14" s="49">
        <v>151382826.22</v>
      </c>
      <c r="E14" s="49">
        <v>156907312.19</v>
      </c>
      <c r="F14" s="49">
        <v>164906335.84999999</v>
      </c>
      <c r="G14" s="49">
        <v>176340040.78999999</v>
      </c>
    </row>
    <row r="15" spans="1:7" x14ac:dyDescent="0.25">
      <c r="A15" s="43" t="s">
        <v>447</v>
      </c>
      <c r="B15" s="49">
        <v>2704396.54</v>
      </c>
      <c r="C15" s="49">
        <v>0</v>
      </c>
      <c r="D15" s="49">
        <v>2935411.18</v>
      </c>
      <c r="E15" s="49">
        <v>2500135</v>
      </c>
      <c r="F15" s="49">
        <v>2172518.86</v>
      </c>
      <c r="G15" s="49">
        <v>2112430.1800000002</v>
      </c>
    </row>
    <row r="16" spans="1:7" x14ac:dyDescent="0.25">
      <c r="A16" s="43" t="s">
        <v>448</v>
      </c>
      <c r="B16" s="49">
        <v>0</v>
      </c>
      <c r="C16" s="49">
        <v>0</v>
      </c>
      <c r="D16" s="49">
        <v>29367588.18</v>
      </c>
      <c r="E16" s="49">
        <v>35476361.189999998</v>
      </c>
      <c r="F16" s="49">
        <v>27389675.899999999</v>
      </c>
      <c r="G16" s="49">
        <v>11820333.279999999</v>
      </c>
    </row>
    <row r="17" spans="1:7" x14ac:dyDescent="0.25">
      <c r="A17" s="43" t="s">
        <v>449</v>
      </c>
      <c r="B17" s="49">
        <v>38759200.259999998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63" t="s">
        <v>450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43"/>
      <c r="B19" s="49"/>
      <c r="C19" s="49"/>
      <c r="D19" s="49"/>
      <c r="E19" s="49"/>
      <c r="F19" s="49"/>
      <c r="G19" s="49"/>
    </row>
    <row r="20" spans="1:7" x14ac:dyDescent="0.25">
      <c r="A20" s="3" t="s">
        <v>485</v>
      </c>
      <c r="B20" s="84">
        <v>58324359.210000001</v>
      </c>
      <c r="C20" s="84">
        <v>64979801.100000001</v>
      </c>
      <c r="D20" s="84">
        <v>68529568</v>
      </c>
      <c r="E20" s="84">
        <v>68358195</v>
      </c>
      <c r="F20" s="84">
        <v>76769112</v>
      </c>
      <c r="G20" s="84">
        <v>73086265</v>
      </c>
    </row>
    <row r="21" spans="1:7" x14ac:dyDescent="0.25">
      <c r="A21" s="43" t="s">
        <v>453</v>
      </c>
      <c r="B21" s="50">
        <v>57124359.210000001</v>
      </c>
      <c r="C21" s="50">
        <v>64979801.100000001</v>
      </c>
      <c r="D21" s="50">
        <v>68529568</v>
      </c>
      <c r="E21" s="50">
        <v>68358195</v>
      </c>
      <c r="F21" s="50">
        <v>76769112</v>
      </c>
      <c r="G21" s="50">
        <v>73086265</v>
      </c>
    </row>
    <row r="22" spans="1:7" x14ac:dyDescent="0.25">
      <c r="A22" s="43" t="s">
        <v>454</v>
      </c>
      <c r="B22" s="50">
        <v>1200000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3" t="s">
        <v>455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ht="30" x14ac:dyDescent="0.25">
      <c r="A24" s="44" t="s">
        <v>456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4" t="s">
        <v>457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1"/>
      <c r="B26" s="50"/>
      <c r="C26" s="50"/>
      <c r="D26" s="50"/>
      <c r="E26" s="50"/>
      <c r="F26" s="50"/>
      <c r="G26" s="50"/>
    </row>
    <row r="27" spans="1:7" x14ac:dyDescent="0.25">
      <c r="A27" s="3" t="s">
        <v>486</v>
      </c>
      <c r="B27" s="84">
        <v>0</v>
      </c>
      <c r="C27" s="84">
        <v>0</v>
      </c>
      <c r="D27" s="84">
        <v>0</v>
      </c>
      <c r="E27" s="84">
        <v>0</v>
      </c>
      <c r="F27" s="84">
        <v>8500000</v>
      </c>
      <c r="G27" s="84">
        <v>0</v>
      </c>
    </row>
    <row r="28" spans="1:7" x14ac:dyDescent="0.25">
      <c r="A28" s="43" t="s">
        <v>289</v>
      </c>
      <c r="B28" s="50">
        <v>0</v>
      </c>
      <c r="C28" s="50">
        <v>0</v>
      </c>
      <c r="D28" s="50">
        <v>0</v>
      </c>
      <c r="E28" s="50">
        <v>0</v>
      </c>
      <c r="F28" s="50">
        <v>8500000</v>
      </c>
      <c r="G28" s="50">
        <v>0</v>
      </c>
    </row>
    <row r="29" spans="1:7" x14ac:dyDescent="0.25">
      <c r="A29" s="32"/>
      <c r="B29" s="52"/>
      <c r="C29" s="52"/>
      <c r="D29" s="52"/>
      <c r="E29" s="52"/>
      <c r="F29" s="52"/>
      <c r="G29" s="52"/>
    </row>
    <row r="30" spans="1:7" ht="14.45" customHeight="1" x14ac:dyDescent="0.25">
      <c r="A30" s="3" t="s">
        <v>487</v>
      </c>
      <c r="B30" s="84">
        <v>273550794.32999998</v>
      </c>
      <c r="C30" s="84">
        <v>305660608.34000003</v>
      </c>
      <c r="D30" s="84">
        <v>326764504</v>
      </c>
      <c r="E30" s="84">
        <v>340999624</v>
      </c>
      <c r="F30" s="84">
        <v>359628593</v>
      </c>
      <c r="G30" s="84">
        <v>340114782</v>
      </c>
    </row>
    <row r="31" spans="1:7" ht="14.45" customHeight="1" x14ac:dyDescent="0.25">
      <c r="A31" s="32"/>
      <c r="B31" s="87"/>
      <c r="C31" s="87"/>
      <c r="D31" s="87"/>
      <c r="E31" s="87"/>
      <c r="F31" s="87"/>
      <c r="G31" s="87"/>
    </row>
    <row r="32" spans="1:7" x14ac:dyDescent="0.25">
      <c r="A32" s="90" t="s">
        <v>291</v>
      </c>
      <c r="B32" s="39"/>
      <c r="C32" s="39"/>
      <c r="D32" s="39"/>
      <c r="E32" s="39"/>
      <c r="F32" s="39"/>
      <c r="G32" s="39"/>
    </row>
    <row r="33" spans="1:7" ht="30" x14ac:dyDescent="0.25">
      <c r="A33" s="88" t="s">
        <v>461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</row>
    <row r="34" spans="1:7" ht="30" x14ac:dyDescent="0.25">
      <c r="A34" s="88" t="s">
        <v>293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x14ac:dyDescent="0.25">
      <c r="A35" s="39" t="s">
        <v>462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40"/>
      <c r="B36" s="40"/>
      <c r="C36" s="40"/>
      <c r="D36" s="40"/>
      <c r="E36" s="40"/>
      <c r="F36" s="40"/>
      <c r="G36" s="40"/>
    </row>
    <row r="38" spans="1:7" x14ac:dyDescent="0.25">
      <c r="A38" t="s">
        <v>539</v>
      </c>
    </row>
    <row r="39" spans="1:7" x14ac:dyDescent="0.25">
      <c r="A39" t="s">
        <v>540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E32" sqref="E3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92" t="s">
        <v>490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x14ac:dyDescent="0.25">
      <c r="A3" s="180" t="s">
        <v>491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85" t="s">
        <v>5</v>
      </c>
      <c r="B5" s="110" t="s">
        <v>594</v>
      </c>
      <c r="C5" s="109" t="s">
        <v>480</v>
      </c>
      <c r="D5" s="109" t="s">
        <v>481</v>
      </c>
      <c r="E5" s="109" t="s">
        <v>482</v>
      </c>
      <c r="F5" s="109" t="s">
        <v>483</v>
      </c>
      <c r="G5" s="109" t="s">
        <v>589</v>
      </c>
    </row>
    <row r="6" spans="1:7" ht="15.75" customHeight="1" x14ac:dyDescent="0.25">
      <c r="A6" s="20" t="s">
        <v>465</v>
      </c>
      <c r="B6" s="84">
        <v>257326106.67999998</v>
      </c>
      <c r="C6" s="84">
        <v>215204670.65000001</v>
      </c>
      <c r="D6" s="84">
        <v>163481789</v>
      </c>
      <c r="E6" s="84">
        <v>299855565</v>
      </c>
      <c r="F6" s="84">
        <v>302669858</v>
      </c>
      <c r="G6" s="84">
        <v>260110162</v>
      </c>
    </row>
    <row r="7" spans="1:7" x14ac:dyDescent="0.25">
      <c r="A7" s="43" t="s">
        <v>466</v>
      </c>
      <c r="B7" s="49">
        <v>100482608.02</v>
      </c>
      <c r="C7" s="49">
        <v>103488201.5</v>
      </c>
      <c r="D7" s="49">
        <v>83302784</v>
      </c>
      <c r="E7" s="49">
        <v>138223866</v>
      </c>
      <c r="F7" s="49">
        <v>136863455</v>
      </c>
      <c r="G7" s="49">
        <v>152210147</v>
      </c>
    </row>
    <row r="8" spans="1:7" ht="15.75" customHeight="1" x14ac:dyDescent="0.25">
      <c r="A8" s="43" t="s">
        <v>467</v>
      </c>
      <c r="B8" s="49">
        <v>9224349.459999999</v>
      </c>
      <c r="C8" s="49">
        <v>9604540.7699999996</v>
      </c>
      <c r="D8" s="49">
        <v>10150613</v>
      </c>
      <c r="E8" s="49">
        <v>9713363</v>
      </c>
      <c r="F8" s="49">
        <v>16289243</v>
      </c>
      <c r="G8" s="49">
        <v>11570215</v>
      </c>
    </row>
    <row r="9" spans="1:7" x14ac:dyDescent="0.25">
      <c r="A9" s="43" t="s">
        <v>468</v>
      </c>
      <c r="B9" s="49">
        <v>17719160.670000002</v>
      </c>
      <c r="C9" s="49">
        <v>23064130.41</v>
      </c>
      <c r="D9" s="49">
        <v>18762116</v>
      </c>
      <c r="E9" s="49">
        <v>31967166</v>
      </c>
      <c r="F9" s="49">
        <v>39769364</v>
      </c>
      <c r="G9" s="49">
        <v>30363819</v>
      </c>
    </row>
    <row r="10" spans="1:7" x14ac:dyDescent="0.25">
      <c r="A10" s="43" t="s">
        <v>469</v>
      </c>
      <c r="B10" s="49">
        <v>35358681.549999997</v>
      </c>
      <c r="C10" s="49">
        <v>36808445.460000001</v>
      </c>
      <c r="D10" s="49">
        <v>31789784</v>
      </c>
      <c r="E10" s="49">
        <v>67209306</v>
      </c>
      <c r="F10" s="49">
        <v>64977010</v>
      </c>
      <c r="G10" s="49">
        <v>43227849</v>
      </c>
    </row>
    <row r="11" spans="1:7" x14ac:dyDescent="0.25">
      <c r="A11" s="43" t="s">
        <v>470</v>
      </c>
      <c r="B11" s="49">
        <v>2614030.7900000005</v>
      </c>
      <c r="C11" s="49">
        <v>1420002.42</v>
      </c>
      <c r="D11" s="49">
        <v>2539873</v>
      </c>
      <c r="E11" s="49">
        <v>1767741</v>
      </c>
      <c r="F11" s="49">
        <v>5067511</v>
      </c>
      <c r="G11" s="49">
        <v>323338</v>
      </c>
    </row>
    <row r="12" spans="1:7" x14ac:dyDescent="0.25">
      <c r="A12" s="43" t="s">
        <v>471</v>
      </c>
      <c r="B12" s="49">
        <v>89624003.769999996</v>
      </c>
      <c r="C12" s="49">
        <v>20667611.109999999</v>
      </c>
      <c r="D12" s="49">
        <v>16879819</v>
      </c>
      <c r="E12" s="49">
        <v>50974123</v>
      </c>
      <c r="F12" s="49">
        <v>39388275</v>
      </c>
      <c r="G12" s="49">
        <v>13189258</v>
      </c>
    </row>
    <row r="13" spans="1:7" x14ac:dyDescent="0.25">
      <c r="A13" s="44" t="s">
        <v>472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20000</v>
      </c>
    </row>
    <row r="14" spans="1:7" x14ac:dyDescent="0.25">
      <c r="A14" s="43" t="s">
        <v>473</v>
      </c>
      <c r="B14" s="49">
        <v>2303272.42</v>
      </c>
      <c r="C14" s="49">
        <v>455000</v>
      </c>
      <c r="D14" s="49">
        <v>56800</v>
      </c>
      <c r="E14" s="49">
        <v>0</v>
      </c>
      <c r="F14" s="49">
        <v>315000</v>
      </c>
      <c r="G14" s="49">
        <v>105000</v>
      </c>
    </row>
    <row r="15" spans="1:7" x14ac:dyDescent="0.25">
      <c r="A15" s="43" t="s">
        <v>474</v>
      </c>
      <c r="B15" s="49">
        <v>0</v>
      </c>
      <c r="C15" s="49">
        <v>19696738.98</v>
      </c>
      <c r="D15" s="49">
        <v>0</v>
      </c>
      <c r="E15" s="49">
        <v>0</v>
      </c>
      <c r="F15" s="49">
        <v>0</v>
      </c>
      <c r="G15" s="49">
        <v>9100536</v>
      </c>
    </row>
    <row r="16" spans="1:7" x14ac:dyDescent="0.25">
      <c r="A16" s="43"/>
      <c r="B16" s="49"/>
      <c r="C16" s="49"/>
      <c r="D16" s="49"/>
      <c r="E16" s="49"/>
      <c r="F16" s="49"/>
      <c r="G16" s="49"/>
    </row>
    <row r="17" spans="1:7" x14ac:dyDescent="0.25">
      <c r="A17" s="3" t="s">
        <v>475</v>
      </c>
      <c r="B17" s="84">
        <v>64940924.110000007</v>
      </c>
      <c r="C17" s="84">
        <v>89828491.24000001</v>
      </c>
      <c r="D17" s="84">
        <v>50974638</v>
      </c>
      <c r="E17" s="84">
        <v>72663312</v>
      </c>
      <c r="F17" s="84">
        <v>75095743</v>
      </c>
      <c r="G17" s="84">
        <v>44930936</v>
      </c>
    </row>
    <row r="18" spans="1:7" x14ac:dyDescent="0.25">
      <c r="A18" s="43" t="s">
        <v>466</v>
      </c>
      <c r="B18" s="50">
        <v>20863916</v>
      </c>
      <c r="C18" s="50">
        <v>22104234.719999999</v>
      </c>
      <c r="D18" s="50">
        <v>1923760</v>
      </c>
      <c r="E18" s="50">
        <v>8768662</v>
      </c>
      <c r="F18" s="50">
        <v>27775532</v>
      </c>
      <c r="G18" s="50">
        <v>18640993</v>
      </c>
    </row>
    <row r="19" spans="1:7" x14ac:dyDescent="0.25">
      <c r="A19" s="43" t="s">
        <v>467</v>
      </c>
      <c r="B19" s="50">
        <v>13102300.09</v>
      </c>
      <c r="C19" s="50">
        <v>11295803.640000001</v>
      </c>
      <c r="D19" s="50">
        <v>6225486</v>
      </c>
      <c r="E19" s="50">
        <v>17932950</v>
      </c>
      <c r="F19" s="50">
        <v>13330632</v>
      </c>
      <c r="G19" s="50">
        <v>19253692</v>
      </c>
    </row>
    <row r="20" spans="1:7" x14ac:dyDescent="0.25">
      <c r="A20" s="43" t="s">
        <v>468</v>
      </c>
      <c r="B20" s="50">
        <v>990611.25</v>
      </c>
      <c r="C20" s="50">
        <v>859188.07</v>
      </c>
      <c r="D20" s="50">
        <v>636425</v>
      </c>
      <c r="E20" s="50">
        <v>1682674</v>
      </c>
      <c r="F20" s="50">
        <v>1683819</v>
      </c>
      <c r="G20" s="50">
        <v>3140325</v>
      </c>
    </row>
    <row r="21" spans="1:7" x14ac:dyDescent="0.25">
      <c r="A21" s="43" t="s">
        <v>469</v>
      </c>
      <c r="B21" s="50">
        <v>4753997.45</v>
      </c>
      <c r="C21" s="50">
        <v>1798276.75</v>
      </c>
      <c r="D21" s="50">
        <v>799964</v>
      </c>
      <c r="E21" s="50">
        <v>1536815</v>
      </c>
      <c r="F21" s="50">
        <v>1621542</v>
      </c>
      <c r="G21" s="50">
        <v>0</v>
      </c>
    </row>
    <row r="22" spans="1:7" x14ac:dyDescent="0.25">
      <c r="A22" s="44" t="s">
        <v>470</v>
      </c>
      <c r="B22" s="50">
        <v>0</v>
      </c>
      <c r="C22" s="50">
        <v>803170.84</v>
      </c>
      <c r="D22" s="50">
        <v>5263478</v>
      </c>
      <c r="E22" s="50">
        <v>10067055</v>
      </c>
      <c r="F22" s="50">
        <v>403310</v>
      </c>
      <c r="G22" s="50">
        <v>0</v>
      </c>
    </row>
    <row r="23" spans="1:7" x14ac:dyDescent="0.25">
      <c r="A23" s="44" t="s">
        <v>471</v>
      </c>
      <c r="B23" s="50">
        <v>22921864.890000001</v>
      </c>
      <c r="C23" s="50">
        <v>52967817.219999999</v>
      </c>
      <c r="D23" s="50">
        <v>36125525</v>
      </c>
      <c r="E23" s="50">
        <v>32675156</v>
      </c>
      <c r="F23" s="50">
        <v>30280909</v>
      </c>
      <c r="G23" s="50">
        <v>3895926</v>
      </c>
    </row>
    <row r="24" spans="1:7" x14ac:dyDescent="0.25">
      <c r="A24" s="44" t="s">
        <v>472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4" t="s">
        <v>476</v>
      </c>
      <c r="B25" s="50">
        <v>2308234.4300000002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474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32" t="s">
        <v>451</v>
      </c>
      <c r="B27" s="52"/>
      <c r="C27" s="52"/>
      <c r="D27" s="52"/>
      <c r="E27" s="52"/>
      <c r="F27" s="52"/>
      <c r="G27" s="52"/>
    </row>
    <row r="28" spans="1:7" ht="14.45" customHeight="1" x14ac:dyDescent="0.25">
      <c r="A28" s="3" t="s">
        <v>477</v>
      </c>
      <c r="B28" s="84">
        <v>322267030.78999996</v>
      </c>
      <c r="C28" s="84">
        <v>305033161.88999999</v>
      </c>
      <c r="D28" s="84">
        <v>214456428</v>
      </c>
      <c r="E28" s="84">
        <v>372518877</v>
      </c>
      <c r="F28" s="84">
        <v>377765601</v>
      </c>
      <c r="G28" s="84">
        <v>305041098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1" spans="1:7" x14ac:dyDescent="0.25">
      <c r="A31" t="s">
        <v>488</v>
      </c>
    </row>
    <row r="32" spans="1:7" x14ac:dyDescent="0.25">
      <c r="A32" t="s">
        <v>489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opLeftCell="A31" zoomScale="75" zoomScaleNormal="75" workbookViewId="0">
      <selection activeCell="E70" sqref="E7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92" t="s">
        <v>492</v>
      </c>
      <c r="B1" s="175"/>
      <c r="C1" s="175"/>
      <c r="D1" s="175"/>
      <c r="E1" s="175"/>
      <c r="F1" s="175"/>
    </row>
    <row r="2" spans="1:6" x14ac:dyDescent="0.25">
      <c r="A2" s="177" t="str">
        <f>'Formato 1'!A2</f>
        <v>MUNICIPIO MOROLEON GUANAJUATO</v>
      </c>
      <c r="B2" s="178"/>
      <c r="C2" s="178"/>
      <c r="D2" s="178"/>
      <c r="E2" s="178"/>
      <c r="F2" s="179"/>
    </row>
    <row r="3" spans="1:6" x14ac:dyDescent="0.25">
      <c r="A3" s="180" t="s">
        <v>493</v>
      </c>
      <c r="B3" s="181"/>
      <c r="C3" s="181"/>
      <c r="D3" s="181"/>
      <c r="E3" s="181"/>
      <c r="F3" s="182"/>
    </row>
    <row r="4" spans="1:6" ht="30" x14ac:dyDescent="0.25">
      <c r="A4" s="85" t="s">
        <v>5</v>
      </c>
      <c r="B4" s="7" t="s">
        <v>494</v>
      </c>
      <c r="C4" s="25" t="s">
        <v>495</v>
      </c>
      <c r="D4" s="25" t="s">
        <v>496</v>
      </c>
      <c r="E4" s="25" t="s">
        <v>497</v>
      </c>
      <c r="F4" s="25" t="s">
        <v>498</v>
      </c>
    </row>
    <row r="5" spans="1:6" ht="15.75" customHeight="1" x14ac:dyDescent="0.25">
      <c r="A5" s="89" t="s">
        <v>499</v>
      </c>
      <c r="B5" s="94"/>
      <c r="C5" s="94"/>
      <c r="D5" s="94"/>
      <c r="E5" s="94"/>
      <c r="F5" s="94"/>
    </row>
    <row r="6" spans="1:6" ht="30" x14ac:dyDescent="0.25">
      <c r="A6" s="92" t="s">
        <v>500</v>
      </c>
      <c r="B6" s="91" t="s">
        <v>595</v>
      </c>
      <c r="C6" s="91"/>
      <c r="D6" s="91" t="s">
        <v>595</v>
      </c>
      <c r="E6" s="91" t="s">
        <v>595</v>
      </c>
      <c r="F6" s="91" t="s">
        <v>595</v>
      </c>
    </row>
    <row r="7" spans="1:6" ht="15.75" customHeight="1" x14ac:dyDescent="0.25">
      <c r="A7" s="92" t="s">
        <v>501</v>
      </c>
      <c r="B7" s="91" t="s">
        <v>596</v>
      </c>
      <c r="C7" s="91"/>
      <c r="D7" s="91" t="s">
        <v>596</v>
      </c>
      <c r="E7" s="91" t="s">
        <v>596</v>
      </c>
      <c r="F7" s="91" t="s">
        <v>596</v>
      </c>
    </row>
    <row r="8" spans="1:6" x14ac:dyDescent="0.25">
      <c r="A8" s="93"/>
      <c r="B8" s="91"/>
      <c r="C8" s="91"/>
      <c r="D8" s="91"/>
      <c r="E8" s="91"/>
      <c r="F8" s="91"/>
    </row>
    <row r="9" spans="1:6" x14ac:dyDescent="0.25">
      <c r="A9" s="98" t="s">
        <v>502</v>
      </c>
      <c r="B9" s="91"/>
      <c r="C9" s="91"/>
      <c r="D9" s="91"/>
      <c r="E9" s="91"/>
      <c r="F9" s="91"/>
    </row>
    <row r="10" spans="1:6" x14ac:dyDescent="0.25">
      <c r="A10" s="92" t="s">
        <v>503</v>
      </c>
      <c r="B10" s="101">
        <v>600</v>
      </c>
      <c r="C10" s="101"/>
      <c r="D10" s="101">
        <v>600</v>
      </c>
      <c r="E10" s="101">
        <v>600</v>
      </c>
      <c r="F10" s="101">
        <v>600</v>
      </c>
    </row>
    <row r="11" spans="1:6" x14ac:dyDescent="0.25">
      <c r="A11" s="47" t="s">
        <v>504</v>
      </c>
      <c r="B11" s="101">
        <v>81</v>
      </c>
      <c r="C11" s="101"/>
      <c r="D11" s="101">
        <v>81</v>
      </c>
      <c r="E11" s="101">
        <v>81</v>
      </c>
      <c r="F11" s="101">
        <v>81</v>
      </c>
    </row>
    <row r="12" spans="1:6" x14ac:dyDescent="0.25">
      <c r="A12" s="47" t="s">
        <v>505</v>
      </c>
      <c r="B12" s="101">
        <v>18</v>
      </c>
      <c r="C12" s="101"/>
      <c r="D12" s="101">
        <v>18</v>
      </c>
      <c r="E12" s="101">
        <v>18</v>
      </c>
      <c r="F12" s="101">
        <v>18</v>
      </c>
    </row>
    <row r="13" spans="1:6" x14ac:dyDescent="0.25">
      <c r="A13" s="47" t="s">
        <v>506</v>
      </c>
      <c r="B13" s="101">
        <v>41</v>
      </c>
      <c r="C13" s="101"/>
      <c r="D13" s="101">
        <v>41</v>
      </c>
      <c r="E13" s="101">
        <v>41</v>
      </c>
      <c r="F13" s="101">
        <v>41</v>
      </c>
    </row>
    <row r="14" spans="1:6" x14ac:dyDescent="0.25">
      <c r="A14" s="92" t="s">
        <v>507</v>
      </c>
      <c r="B14" s="101">
        <v>91</v>
      </c>
      <c r="C14" s="101"/>
      <c r="D14" s="101">
        <v>9</v>
      </c>
      <c r="E14" s="101">
        <v>0</v>
      </c>
      <c r="F14" s="101">
        <v>0</v>
      </c>
    </row>
    <row r="15" spans="1:6" x14ac:dyDescent="0.25">
      <c r="A15" s="47" t="s">
        <v>504</v>
      </c>
      <c r="B15" s="101">
        <v>90</v>
      </c>
      <c r="C15" s="101"/>
      <c r="D15" s="101">
        <v>77</v>
      </c>
      <c r="E15" s="101">
        <v>0</v>
      </c>
      <c r="F15" s="101">
        <v>0</v>
      </c>
    </row>
    <row r="16" spans="1:6" x14ac:dyDescent="0.25">
      <c r="A16" s="47" t="s">
        <v>505</v>
      </c>
      <c r="B16" s="102">
        <v>46</v>
      </c>
      <c r="C16" s="102"/>
      <c r="D16" s="102">
        <v>29</v>
      </c>
      <c r="E16" s="102">
        <v>0</v>
      </c>
      <c r="F16" s="102">
        <v>0</v>
      </c>
    </row>
    <row r="17" spans="1:6" x14ac:dyDescent="0.25">
      <c r="A17" s="47" t="s">
        <v>506</v>
      </c>
      <c r="B17" s="103">
        <v>71</v>
      </c>
      <c r="C17" s="103"/>
      <c r="D17" s="103">
        <v>46</v>
      </c>
      <c r="E17" s="103">
        <v>0</v>
      </c>
      <c r="F17" s="103">
        <v>0</v>
      </c>
    </row>
    <row r="18" spans="1:6" x14ac:dyDescent="0.25">
      <c r="A18" s="92" t="s">
        <v>508</v>
      </c>
      <c r="B18" s="103"/>
      <c r="C18" s="103"/>
      <c r="D18" s="103"/>
      <c r="E18" s="103"/>
      <c r="F18" s="103"/>
    </row>
    <row r="19" spans="1:6" x14ac:dyDescent="0.25">
      <c r="A19" s="92" t="s">
        <v>509</v>
      </c>
      <c r="B19" s="103">
        <v>6.75</v>
      </c>
      <c r="C19" s="103"/>
      <c r="D19" s="103">
        <v>6.75</v>
      </c>
      <c r="E19" s="103">
        <v>6.75</v>
      </c>
      <c r="F19" s="103">
        <v>6.75</v>
      </c>
    </row>
    <row r="20" spans="1:6" x14ac:dyDescent="0.25">
      <c r="A20" s="92" t="s">
        <v>510</v>
      </c>
      <c r="B20" s="104">
        <v>0</v>
      </c>
      <c r="C20" s="104"/>
      <c r="D20" s="104">
        <v>0</v>
      </c>
      <c r="E20" s="104">
        <v>0</v>
      </c>
      <c r="F20" s="104">
        <v>0</v>
      </c>
    </row>
    <row r="21" spans="1:6" x14ac:dyDescent="0.25">
      <c r="A21" s="92" t="s">
        <v>511</v>
      </c>
      <c r="B21" s="104">
        <v>0</v>
      </c>
      <c r="C21" s="104"/>
      <c r="D21" s="104">
        <v>0</v>
      </c>
      <c r="E21" s="104">
        <v>0</v>
      </c>
      <c r="F21" s="104">
        <v>0</v>
      </c>
    </row>
    <row r="22" spans="1:6" x14ac:dyDescent="0.25">
      <c r="A22" s="92" t="s">
        <v>512</v>
      </c>
      <c r="B22" s="104">
        <v>3.5700000000000003E-2</v>
      </c>
      <c r="C22" s="104"/>
      <c r="D22" s="104">
        <v>2.4E-2</v>
      </c>
      <c r="E22" s="104" t="s">
        <v>597</v>
      </c>
      <c r="F22" s="104" t="s">
        <v>598</v>
      </c>
    </row>
    <row r="23" spans="1:6" x14ac:dyDescent="0.25">
      <c r="A23" s="92" t="s">
        <v>513</v>
      </c>
      <c r="B23" s="104">
        <v>1.0059999999999999E-2</v>
      </c>
      <c r="C23" s="104"/>
      <c r="D23" s="104">
        <v>1.0059999999999999E-2</v>
      </c>
      <c r="E23" s="104">
        <v>1.0059999999999999E-2</v>
      </c>
      <c r="F23" s="104">
        <v>1.0059999999999999E-2</v>
      </c>
    </row>
    <row r="24" spans="1:6" x14ac:dyDescent="0.25">
      <c r="A24" s="92" t="s">
        <v>514</v>
      </c>
      <c r="B24" s="96">
        <v>15</v>
      </c>
      <c r="C24" s="96"/>
      <c r="D24" s="96">
        <v>15</v>
      </c>
      <c r="E24" s="96">
        <v>0</v>
      </c>
      <c r="F24" s="96">
        <v>0</v>
      </c>
    </row>
    <row r="25" spans="1:6" x14ac:dyDescent="0.25">
      <c r="A25" s="92" t="s">
        <v>515</v>
      </c>
      <c r="B25" s="96">
        <v>63.1</v>
      </c>
      <c r="C25" s="96"/>
      <c r="D25" s="96">
        <v>63.1</v>
      </c>
      <c r="E25" s="96">
        <v>0</v>
      </c>
      <c r="F25" s="96">
        <v>0</v>
      </c>
    </row>
    <row r="26" spans="1:6" x14ac:dyDescent="0.25">
      <c r="A26" s="93"/>
      <c r="B26" s="97"/>
      <c r="C26" s="97"/>
      <c r="D26" s="97"/>
      <c r="E26" s="97"/>
      <c r="F26" s="97"/>
    </row>
    <row r="27" spans="1:6" ht="14.45" customHeight="1" x14ac:dyDescent="0.25">
      <c r="A27" s="98" t="s">
        <v>516</v>
      </c>
      <c r="B27" s="95"/>
      <c r="C27" s="95"/>
      <c r="D27" s="95"/>
      <c r="E27" s="95"/>
      <c r="F27" s="95"/>
    </row>
    <row r="28" spans="1:6" x14ac:dyDescent="0.25">
      <c r="A28" s="92" t="s">
        <v>517</v>
      </c>
      <c r="B28" s="62">
        <v>0</v>
      </c>
      <c r="C28" s="62"/>
      <c r="D28" s="62">
        <v>0</v>
      </c>
      <c r="E28" s="62">
        <v>0</v>
      </c>
      <c r="F28" s="62">
        <v>0</v>
      </c>
    </row>
    <row r="29" spans="1:6" x14ac:dyDescent="0.25">
      <c r="A29" s="88"/>
      <c r="B29" s="39"/>
      <c r="C29" s="39"/>
      <c r="D29" s="39"/>
      <c r="E29" s="39"/>
      <c r="F29" s="39"/>
    </row>
    <row r="30" spans="1:6" x14ac:dyDescent="0.25">
      <c r="A30" s="99" t="s">
        <v>518</v>
      </c>
      <c r="B30" s="39"/>
      <c r="C30" s="39"/>
      <c r="D30" s="39"/>
      <c r="E30" s="39"/>
      <c r="F30" s="39"/>
    </row>
    <row r="31" spans="1:6" x14ac:dyDescent="0.25">
      <c r="A31" s="100" t="s">
        <v>503</v>
      </c>
      <c r="B31" s="62">
        <v>72671292</v>
      </c>
      <c r="C31" s="62"/>
      <c r="D31" s="62">
        <v>72671292</v>
      </c>
      <c r="E31" s="62">
        <v>72671292</v>
      </c>
      <c r="F31" s="62">
        <v>72671292</v>
      </c>
    </row>
    <row r="32" spans="1:6" x14ac:dyDescent="0.25">
      <c r="A32" s="100" t="s">
        <v>507</v>
      </c>
      <c r="B32" s="62">
        <v>8072017.6500000004</v>
      </c>
      <c r="C32" s="62"/>
      <c r="D32" s="62">
        <v>851347.55</v>
      </c>
      <c r="E32" s="62">
        <v>0</v>
      </c>
      <c r="F32" s="62">
        <v>0</v>
      </c>
    </row>
    <row r="33" spans="1:6" x14ac:dyDescent="0.25">
      <c r="A33" s="100" t="s">
        <v>519</v>
      </c>
      <c r="B33" s="62">
        <v>0</v>
      </c>
      <c r="C33" s="62"/>
      <c r="D33" s="62">
        <v>0</v>
      </c>
      <c r="E33" s="62">
        <v>0</v>
      </c>
      <c r="F33" s="62">
        <v>0</v>
      </c>
    </row>
    <row r="34" spans="1:6" x14ac:dyDescent="0.25">
      <c r="A34" s="88"/>
      <c r="B34" s="39"/>
      <c r="C34" s="39"/>
      <c r="D34" s="39"/>
      <c r="E34" s="39"/>
      <c r="F34" s="39"/>
    </row>
    <row r="35" spans="1:6" x14ac:dyDescent="0.25">
      <c r="A35" s="99" t="s">
        <v>520</v>
      </c>
      <c r="B35" s="39"/>
      <c r="C35" s="39"/>
      <c r="D35" s="39"/>
      <c r="E35" s="39"/>
      <c r="F35" s="39"/>
    </row>
    <row r="36" spans="1:6" x14ac:dyDescent="0.25">
      <c r="A36" s="100" t="s">
        <v>521</v>
      </c>
      <c r="B36" s="39">
        <v>30292.05</v>
      </c>
      <c r="C36" s="39"/>
      <c r="D36" s="39">
        <v>23020.16</v>
      </c>
      <c r="E36" s="39">
        <v>0</v>
      </c>
      <c r="F36" s="39">
        <v>0</v>
      </c>
    </row>
    <row r="37" spans="1:6" x14ac:dyDescent="0.25">
      <c r="A37" s="100" t="s">
        <v>522</v>
      </c>
      <c r="B37" s="39">
        <v>6696.49</v>
      </c>
      <c r="C37" s="39"/>
      <c r="D37" s="39">
        <v>8193.18</v>
      </c>
      <c r="E37" s="39">
        <v>0</v>
      </c>
      <c r="F37" s="39">
        <v>0</v>
      </c>
    </row>
    <row r="38" spans="1:6" x14ac:dyDescent="0.25">
      <c r="A38" s="100" t="s">
        <v>523</v>
      </c>
      <c r="B38" s="39">
        <v>7391.96</v>
      </c>
      <c r="C38" s="39"/>
      <c r="D38" s="39">
        <v>7882.85</v>
      </c>
      <c r="E38" s="39">
        <v>0</v>
      </c>
      <c r="F38" s="39">
        <v>0</v>
      </c>
    </row>
    <row r="39" spans="1:6" x14ac:dyDescent="0.25">
      <c r="A39" s="88"/>
      <c r="B39" s="39"/>
      <c r="C39" s="39"/>
      <c r="D39" s="39"/>
      <c r="E39" s="39"/>
      <c r="F39" s="39"/>
    </row>
    <row r="40" spans="1:6" x14ac:dyDescent="0.25">
      <c r="A40" s="99" t="s">
        <v>524</v>
      </c>
      <c r="B40" s="39">
        <v>0</v>
      </c>
      <c r="C40" s="39"/>
      <c r="D40" s="39"/>
      <c r="E40" s="39"/>
      <c r="F40" s="39"/>
    </row>
    <row r="41" spans="1:6" x14ac:dyDescent="0.25">
      <c r="A41" s="88"/>
      <c r="B41" s="39"/>
      <c r="C41" s="39"/>
      <c r="D41" s="39"/>
      <c r="E41" s="39"/>
      <c r="F41" s="39"/>
    </row>
    <row r="42" spans="1:6" x14ac:dyDescent="0.25">
      <c r="A42" s="99" t="s">
        <v>525</v>
      </c>
      <c r="B42" s="39"/>
      <c r="C42" s="39"/>
      <c r="D42" s="39"/>
      <c r="E42" s="39"/>
      <c r="F42" s="39"/>
    </row>
    <row r="43" spans="1:6" x14ac:dyDescent="0.25">
      <c r="A43" s="100" t="s">
        <v>526</v>
      </c>
      <c r="B43" s="62">
        <v>110569776.98999999</v>
      </c>
      <c r="C43" s="62"/>
      <c r="D43" s="62">
        <v>18078038.640000001</v>
      </c>
      <c r="E43" s="62">
        <v>0</v>
      </c>
      <c r="F43" s="62">
        <v>382469.15</v>
      </c>
    </row>
    <row r="44" spans="1:6" x14ac:dyDescent="0.25">
      <c r="A44" s="100" t="s">
        <v>527</v>
      </c>
      <c r="B44" s="62">
        <v>381096497.18000001</v>
      </c>
      <c r="C44" s="62"/>
      <c r="D44" s="62">
        <v>3813683.18</v>
      </c>
      <c r="E44" s="62">
        <v>6442402.7999999998</v>
      </c>
      <c r="F44" s="62">
        <v>40891029.909999996</v>
      </c>
    </row>
    <row r="45" spans="1:6" x14ac:dyDescent="0.25">
      <c r="A45" s="100" t="s">
        <v>528</v>
      </c>
      <c r="B45" s="62">
        <v>601503276.09000003</v>
      </c>
      <c r="C45" s="62"/>
      <c r="D45" s="62">
        <v>6300132.8099999996</v>
      </c>
      <c r="E45" s="62">
        <v>10326484.859999999</v>
      </c>
      <c r="F45" s="62">
        <v>74755942.390000001</v>
      </c>
    </row>
    <row r="46" spans="1:6" x14ac:dyDescent="0.25">
      <c r="A46" s="88"/>
      <c r="B46" s="39"/>
      <c r="C46" s="39"/>
      <c r="D46" s="39"/>
      <c r="E46" s="39"/>
      <c r="F46" s="39"/>
    </row>
    <row r="47" spans="1:6" ht="30" x14ac:dyDescent="0.25">
      <c r="A47" s="99" t="s">
        <v>529</v>
      </c>
      <c r="B47" s="39"/>
      <c r="C47" s="39"/>
      <c r="D47" s="39"/>
      <c r="E47" s="39"/>
      <c r="F47" s="39"/>
    </row>
    <row r="48" spans="1:6" x14ac:dyDescent="0.25">
      <c r="A48" s="100" t="s">
        <v>527</v>
      </c>
      <c r="B48" s="62">
        <v>0</v>
      </c>
      <c r="C48" s="62"/>
      <c r="D48" s="62">
        <v>0</v>
      </c>
      <c r="E48" s="62">
        <v>0</v>
      </c>
      <c r="F48" s="62">
        <v>0</v>
      </c>
    </row>
    <row r="49" spans="1:6" x14ac:dyDescent="0.25">
      <c r="A49" s="100" t="s">
        <v>528</v>
      </c>
      <c r="B49" s="62">
        <v>0</v>
      </c>
      <c r="C49" s="62"/>
      <c r="D49" s="62">
        <v>0</v>
      </c>
      <c r="E49" s="62">
        <v>0</v>
      </c>
      <c r="F49" s="62">
        <v>0</v>
      </c>
    </row>
    <row r="50" spans="1:6" x14ac:dyDescent="0.25">
      <c r="A50" s="88"/>
      <c r="B50" s="39"/>
      <c r="C50" s="39"/>
      <c r="D50" s="39"/>
      <c r="E50" s="39"/>
      <c r="F50" s="39"/>
    </row>
    <row r="51" spans="1:6" x14ac:dyDescent="0.25">
      <c r="A51" s="99" t="s">
        <v>530</v>
      </c>
      <c r="B51" s="39"/>
      <c r="C51" s="39"/>
      <c r="D51" s="39"/>
      <c r="E51" s="39"/>
      <c r="F51" s="39"/>
    </row>
    <row r="52" spans="1:6" x14ac:dyDescent="0.25">
      <c r="A52" s="100" t="s">
        <v>527</v>
      </c>
      <c r="B52" s="62">
        <v>0</v>
      </c>
      <c r="C52" s="62"/>
      <c r="D52" s="62">
        <v>0</v>
      </c>
      <c r="E52" s="62">
        <v>0</v>
      </c>
      <c r="F52" s="62">
        <v>0</v>
      </c>
    </row>
    <row r="53" spans="1:6" x14ac:dyDescent="0.25">
      <c r="A53" s="100" t="s">
        <v>528</v>
      </c>
      <c r="B53" s="62">
        <v>0</v>
      </c>
      <c r="C53" s="62"/>
      <c r="D53" s="62">
        <v>0</v>
      </c>
      <c r="E53" s="62">
        <v>0</v>
      </c>
      <c r="F53" s="62">
        <v>0</v>
      </c>
    </row>
    <row r="54" spans="1:6" x14ac:dyDescent="0.25">
      <c r="A54" s="100" t="s">
        <v>531</v>
      </c>
      <c r="B54" s="62">
        <v>0</v>
      </c>
      <c r="C54" s="62"/>
      <c r="D54" s="62">
        <v>0</v>
      </c>
      <c r="E54" s="62">
        <v>0</v>
      </c>
      <c r="F54" s="62">
        <v>0</v>
      </c>
    </row>
    <row r="55" spans="1:6" x14ac:dyDescent="0.25">
      <c r="A55" s="88"/>
      <c r="B55" s="39"/>
      <c r="C55" s="39"/>
      <c r="D55" s="39"/>
      <c r="E55" s="39"/>
      <c r="F55" s="39"/>
    </row>
    <row r="56" spans="1:6" x14ac:dyDescent="0.25">
      <c r="A56" s="99" t="s">
        <v>532</v>
      </c>
      <c r="B56" s="39"/>
      <c r="C56" s="39"/>
      <c r="D56" s="39"/>
      <c r="E56" s="39"/>
      <c r="F56" s="39"/>
    </row>
    <row r="57" spans="1:6" x14ac:dyDescent="0.25">
      <c r="A57" s="100" t="s">
        <v>527</v>
      </c>
      <c r="B57" s="62">
        <v>-491666274.17000002</v>
      </c>
      <c r="C57" s="62"/>
      <c r="D57" s="62">
        <v>-21891721.82</v>
      </c>
      <c r="E57" s="62">
        <v>-6442402.7999999998</v>
      </c>
      <c r="F57" s="62">
        <v>-41273499.060000002</v>
      </c>
    </row>
    <row r="58" spans="1:6" x14ac:dyDescent="0.25">
      <c r="A58" s="100" t="s">
        <v>528</v>
      </c>
      <c r="B58" s="62">
        <v>-601503276.09000003</v>
      </c>
      <c r="C58" s="62"/>
      <c r="D58" s="62">
        <v>-6300132.8099999996</v>
      </c>
      <c r="E58" s="62">
        <v>-10326484.859999999</v>
      </c>
      <c r="F58" s="62">
        <v>-74755942.390000001</v>
      </c>
    </row>
    <row r="59" spans="1:6" x14ac:dyDescent="0.25">
      <c r="A59" s="88"/>
      <c r="B59" s="39"/>
      <c r="C59" s="39"/>
      <c r="D59" s="39"/>
      <c r="E59" s="39"/>
      <c r="F59" s="39"/>
    </row>
    <row r="60" spans="1:6" x14ac:dyDescent="0.25">
      <c r="A60" s="99" t="s">
        <v>533</v>
      </c>
      <c r="B60" s="39"/>
      <c r="C60" s="39"/>
      <c r="D60" s="39"/>
      <c r="E60" s="39"/>
      <c r="F60" s="39"/>
    </row>
    <row r="61" spans="1:6" x14ac:dyDescent="0.25">
      <c r="A61" s="100" t="s">
        <v>534</v>
      </c>
      <c r="B61" s="87">
        <v>2024</v>
      </c>
      <c r="C61" s="87"/>
      <c r="D61" s="87"/>
      <c r="E61" s="87"/>
      <c r="F61" s="87"/>
    </row>
    <row r="62" spans="1:6" x14ac:dyDescent="0.25">
      <c r="A62" s="100" t="s">
        <v>535</v>
      </c>
      <c r="B62" s="105">
        <v>0.02</v>
      </c>
      <c r="C62" s="105"/>
      <c r="D62" s="105"/>
      <c r="E62" s="105"/>
      <c r="F62" s="105"/>
    </row>
    <row r="63" spans="1:6" x14ac:dyDescent="0.25">
      <c r="A63" s="88"/>
      <c r="B63" s="87"/>
      <c r="C63" s="87"/>
      <c r="D63" s="87"/>
      <c r="E63" s="87"/>
      <c r="F63" s="87"/>
    </row>
    <row r="64" spans="1:6" x14ac:dyDescent="0.25">
      <c r="A64" s="99" t="s">
        <v>536</v>
      </c>
      <c r="B64" s="87"/>
      <c r="C64" s="87"/>
      <c r="D64" s="87"/>
      <c r="E64" s="87"/>
      <c r="F64" s="87"/>
    </row>
    <row r="65" spans="1:6" x14ac:dyDescent="0.25">
      <c r="A65" s="100" t="s">
        <v>537</v>
      </c>
      <c r="B65" s="87">
        <v>2024</v>
      </c>
      <c r="C65" s="87">
        <v>2024</v>
      </c>
      <c r="D65" s="87">
        <v>2024</v>
      </c>
      <c r="E65" s="87">
        <v>2024</v>
      </c>
      <c r="F65" s="87">
        <v>2024</v>
      </c>
    </row>
    <row r="66" spans="1:6" ht="45" x14ac:dyDescent="0.25">
      <c r="A66" s="100" t="s">
        <v>538</v>
      </c>
      <c r="B66" s="88" t="s">
        <v>599</v>
      </c>
      <c r="C66" s="88" t="s">
        <v>599</v>
      </c>
      <c r="D66" s="88" t="s">
        <v>599</v>
      </c>
      <c r="E66" s="88" t="s">
        <v>599</v>
      </c>
      <c r="F66" s="88" t="s">
        <v>599</v>
      </c>
    </row>
    <row r="67" spans="1:6" x14ac:dyDescent="0.25">
      <c r="A67" s="40"/>
      <c r="B67" s="40"/>
      <c r="C67" s="40"/>
      <c r="D67" s="40"/>
      <c r="E67" s="40"/>
      <c r="F67" s="4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4" zoomScale="75" zoomScaleNormal="75" workbookViewId="0">
      <selection activeCell="F25" sqref="F2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74" t="s">
        <v>123</v>
      </c>
      <c r="B1" s="175"/>
      <c r="C1" s="175"/>
      <c r="D1" s="175"/>
      <c r="E1" s="175"/>
      <c r="F1" s="175"/>
      <c r="G1" s="175"/>
      <c r="H1" s="176"/>
    </row>
    <row r="2" spans="1:8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8"/>
      <c r="H2" s="179"/>
    </row>
    <row r="3" spans="1:8" ht="15" customHeight="1" x14ac:dyDescent="0.25">
      <c r="A3" s="180" t="s">
        <v>124</v>
      </c>
      <c r="B3" s="181"/>
      <c r="C3" s="181"/>
      <c r="D3" s="181"/>
      <c r="E3" s="181"/>
      <c r="F3" s="181"/>
      <c r="G3" s="181"/>
      <c r="H3" s="182"/>
    </row>
    <row r="4" spans="1:8" ht="15" customHeight="1" x14ac:dyDescent="0.25">
      <c r="A4" s="180" t="s">
        <v>587</v>
      </c>
      <c r="B4" s="181"/>
      <c r="C4" s="181"/>
      <c r="D4" s="181"/>
      <c r="E4" s="181"/>
      <c r="F4" s="181"/>
      <c r="G4" s="181"/>
      <c r="H4" s="182"/>
    </row>
    <row r="5" spans="1:8" x14ac:dyDescent="0.25">
      <c r="A5" s="183" t="s">
        <v>2</v>
      </c>
      <c r="B5" s="184"/>
      <c r="C5" s="184"/>
      <c r="D5" s="184"/>
      <c r="E5" s="184"/>
      <c r="F5" s="184"/>
      <c r="G5" s="184"/>
      <c r="H5" s="185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69"/>
      <c r="B7" s="70"/>
      <c r="C7" s="70"/>
      <c r="D7" s="70"/>
      <c r="E7" s="70"/>
      <c r="F7" s="70"/>
      <c r="G7" s="70"/>
      <c r="H7" s="70"/>
    </row>
    <row r="8" spans="1:8" x14ac:dyDescent="0.25">
      <c r="A8" s="8" t="s">
        <v>132</v>
      </c>
      <c r="B8" s="115">
        <v>0</v>
      </c>
      <c r="C8" s="115">
        <v>0</v>
      </c>
      <c r="D8" s="115">
        <v>0</v>
      </c>
      <c r="E8" s="115">
        <v>0</v>
      </c>
      <c r="F8" s="115">
        <v>0</v>
      </c>
      <c r="G8" s="115">
        <v>303034</v>
      </c>
      <c r="H8" s="115">
        <v>0</v>
      </c>
    </row>
    <row r="9" spans="1:8" ht="15.75" customHeight="1" x14ac:dyDescent="0.25">
      <c r="A9" s="71" t="s">
        <v>133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303034</v>
      </c>
      <c r="H9" s="116">
        <v>0</v>
      </c>
    </row>
    <row r="10" spans="1:8" ht="17.25" customHeight="1" x14ac:dyDescent="0.25">
      <c r="A10" s="72" t="s">
        <v>134</v>
      </c>
      <c r="B10" s="121">
        <v>0</v>
      </c>
      <c r="C10" s="121">
        <v>0</v>
      </c>
      <c r="D10" s="121">
        <v>0</v>
      </c>
      <c r="E10" s="121">
        <v>0</v>
      </c>
      <c r="F10" s="116">
        <v>0</v>
      </c>
      <c r="G10" s="121">
        <v>303034</v>
      </c>
      <c r="H10" s="121">
        <v>0</v>
      </c>
    </row>
    <row r="11" spans="1:8" x14ac:dyDescent="0.25">
      <c r="A11" s="72" t="s">
        <v>135</v>
      </c>
      <c r="B11" s="121">
        <v>0</v>
      </c>
      <c r="C11" s="116">
        <v>0</v>
      </c>
      <c r="D11" s="121">
        <v>0</v>
      </c>
      <c r="E11" s="121">
        <v>0</v>
      </c>
      <c r="F11" s="116">
        <v>0</v>
      </c>
      <c r="G11" s="121">
        <v>0</v>
      </c>
      <c r="H11" s="116">
        <v>0</v>
      </c>
    </row>
    <row r="12" spans="1:8" ht="16.5" customHeight="1" x14ac:dyDescent="0.25">
      <c r="A12" s="72" t="s">
        <v>136</v>
      </c>
      <c r="B12" s="121">
        <v>0</v>
      </c>
      <c r="C12" s="116">
        <v>0</v>
      </c>
      <c r="D12" s="121">
        <v>0</v>
      </c>
      <c r="E12" s="121">
        <v>0</v>
      </c>
      <c r="F12" s="116">
        <v>0</v>
      </c>
      <c r="G12" s="121">
        <v>0</v>
      </c>
      <c r="H12" s="116">
        <v>0</v>
      </c>
    </row>
    <row r="13" spans="1:8" x14ac:dyDescent="0.25">
      <c r="A13" s="71" t="s">
        <v>137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</row>
    <row r="14" spans="1:8" x14ac:dyDescent="0.25">
      <c r="A14" s="72" t="s">
        <v>138</v>
      </c>
      <c r="B14" s="121">
        <v>0</v>
      </c>
      <c r="C14" s="121">
        <v>0</v>
      </c>
      <c r="D14" s="121">
        <v>0</v>
      </c>
      <c r="E14" s="121">
        <v>0</v>
      </c>
      <c r="F14" s="116">
        <v>0</v>
      </c>
      <c r="G14" s="116">
        <v>0</v>
      </c>
      <c r="H14" s="121">
        <v>0</v>
      </c>
    </row>
    <row r="15" spans="1:8" ht="15" customHeight="1" x14ac:dyDescent="0.25">
      <c r="A15" s="72" t="s">
        <v>139</v>
      </c>
      <c r="B15" s="121">
        <v>0</v>
      </c>
      <c r="C15" s="121">
        <v>0</v>
      </c>
      <c r="D15" s="121">
        <v>0</v>
      </c>
      <c r="E15" s="121">
        <v>0</v>
      </c>
      <c r="F15" s="116">
        <v>0</v>
      </c>
      <c r="G15" s="116">
        <v>0</v>
      </c>
      <c r="H15" s="116">
        <v>0</v>
      </c>
    </row>
    <row r="16" spans="1:8" x14ac:dyDescent="0.25">
      <c r="A16" s="72" t="s">
        <v>140</v>
      </c>
      <c r="B16" s="121">
        <v>0</v>
      </c>
      <c r="C16" s="121">
        <v>0</v>
      </c>
      <c r="D16" s="121">
        <v>0</v>
      </c>
      <c r="E16" s="121">
        <v>0</v>
      </c>
      <c r="F16" s="116">
        <v>0</v>
      </c>
      <c r="G16" s="116">
        <v>0</v>
      </c>
      <c r="H16" s="116">
        <v>0</v>
      </c>
    </row>
    <row r="17" spans="1:8" x14ac:dyDescent="0.25">
      <c r="A17" s="73"/>
      <c r="B17" s="117"/>
      <c r="C17" s="117"/>
      <c r="D17" s="117"/>
      <c r="E17" s="117"/>
      <c r="F17" s="117"/>
      <c r="G17" s="117"/>
      <c r="H17" s="117"/>
    </row>
    <row r="18" spans="1:8" x14ac:dyDescent="0.25">
      <c r="A18" s="8" t="s">
        <v>141</v>
      </c>
      <c r="B18" s="115">
        <v>41851937.590000004</v>
      </c>
      <c r="C18" s="118"/>
      <c r="D18" s="118"/>
      <c r="E18" s="118"/>
      <c r="F18" s="115">
        <v>41877485.980000004</v>
      </c>
      <c r="G18" s="118"/>
      <c r="H18" s="118"/>
    </row>
    <row r="19" spans="1:8" ht="16.5" customHeight="1" x14ac:dyDescent="0.25">
      <c r="A19" s="73"/>
      <c r="B19" s="119"/>
      <c r="C19" s="119"/>
      <c r="D19" s="119"/>
      <c r="E19" s="119"/>
      <c r="F19" s="119"/>
      <c r="G19" s="119"/>
      <c r="H19" s="119"/>
    </row>
    <row r="20" spans="1:8" ht="14.45" customHeight="1" x14ac:dyDescent="0.25">
      <c r="A20" s="8" t="s">
        <v>142</v>
      </c>
      <c r="B20" s="115">
        <v>41851937.590000004</v>
      </c>
      <c r="C20" s="115">
        <v>0</v>
      </c>
      <c r="D20" s="115">
        <v>0</v>
      </c>
      <c r="E20" s="115">
        <v>0</v>
      </c>
      <c r="F20" s="115">
        <v>41877485.980000004</v>
      </c>
      <c r="G20" s="115">
        <v>303034</v>
      </c>
      <c r="H20" s="115">
        <v>0</v>
      </c>
    </row>
    <row r="21" spans="1:8" ht="16.5" customHeight="1" x14ac:dyDescent="0.25">
      <c r="A21" s="73"/>
      <c r="B21" s="120"/>
      <c r="C21" s="120"/>
      <c r="D21" s="120"/>
      <c r="E21" s="120"/>
      <c r="F21" s="120"/>
      <c r="G21" s="120"/>
      <c r="H21" s="120"/>
    </row>
    <row r="22" spans="1:8" ht="16.5" customHeight="1" x14ac:dyDescent="0.25">
      <c r="A22" s="8" t="s">
        <v>143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</row>
    <row r="23" spans="1:8" ht="15" customHeight="1" x14ac:dyDescent="0.25">
      <c r="A23" s="74" t="s">
        <v>144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</row>
    <row r="24" spans="1:8" ht="15" customHeight="1" x14ac:dyDescent="0.25">
      <c r="A24" s="74" t="s">
        <v>145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</row>
    <row r="25" spans="1:8" x14ac:dyDescent="0.25">
      <c r="A25" s="74" t="s">
        <v>146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</row>
    <row r="26" spans="1:8" ht="16.5" customHeight="1" x14ac:dyDescent="0.25">
      <c r="A26" s="9"/>
      <c r="B26" s="120"/>
      <c r="C26" s="120"/>
      <c r="D26" s="120"/>
      <c r="E26" s="120"/>
      <c r="F26" s="120"/>
      <c r="G26" s="120"/>
      <c r="H26" s="120"/>
    </row>
    <row r="27" spans="1:8" ht="16.5" customHeight="1" x14ac:dyDescent="0.25">
      <c r="A27" s="8" t="s">
        <v>147</v>
      </c>
      <c r="B27" s="115">
        <v>0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</row>
    <row r="28" spans="1:8" ht="15" customHeight="1" x14ac:dyDescent="0.25">
      <c r="A28" s="74" t="s">
        <v>148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</row>
    <row r="29" spans="1:8" ht="15" customHeight="1" x14ac:dyDescent="0.25">
      <c r="A29" s="74" t="s">
        <v>149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</row>
    <row r="30" spans="1:8" ht="15.75" customHeight="1" x14ac:dyDescent="0.25">
      <c r="A30" s="74" t="s">
        <v>150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</row>
    <row r="31" spans="1:8" ht="15" customHeight="1" x14ac:dyDescent="0.25">
      <c r="A31" s="10" t="s">
        <v>151</v>
      </c>
      <c r="B31" s="40"/>
      <c r="C31" s="40"/>
      <c r="D31" s="40"/>
      <c r="E31" s="40"/>
      <c r="F31" s="40"/>
      <c r="G31" s="40"/>
      <c r="H31" s="40"/>
    </row>
    <row r="32" spans="1:8" x14ac:dyDescent="0.25">
      <c r="A32" s="46"/>
    </row>
    <row r="33" spans="1:8" ht="14.45" customHeight="1" x14ac:dyDescent="0.25">
      <c r="A33" s="186" t="s">
        <v>152</v>
      </c>
      <c r="B33" s="186"/>
      <c r="C33" s="186"/>
      <c r="D33" s="186"/>
      <c r="E33" s="186"/>
      <c r="F33" s="186"/>
      <c r="G33" s="186"/>
      <c r="H33" s="186"/>
    </row>
    <row r="34" spans="1:8" ht="14.45" customHeight="1" x14ac:dyDescent="0.25">
      <c r="A34" s="186"/>
      <c r="B34" s="186"/>
      <c r="C34" s="186"/>
      <c r="D34" s="186"/>
      <c r="E34" s="186"/>
      <c r="F34" s="186"/>
      <c r="G34" s="186"/>
      <c r="H34" s="186"/>
    </row>
    <row r="35" spans="1:8" ht="14.45" customHeight="1" x14ac:dyDescent="0.25">
      <c r="A35" s="186"/>
      <c r="B35" s="186"/>
      <c r="C35" s="186"/>
      <c r="D35" s="186"/>
      <c r="E35" s="186"/>
      <c r="F35" s="186"/>
      <c r="G35" s="186"/>
      <c r="H35" s="186"/>
    </row>
    <row r="36" spans="1:8" ht="14.45" customHeight="1" x14ac:dyDescent="0.25">
      <c r="A36" s="186"/>
      <c r="B36" s="186"/>
      <c r="C36" s="186"/>
      <c r="D36" s="186"/>
      <c r="E36" s="186"/>
      <c r="F36" s="186"/>
      <c r="G36" s="186"/>
      <c r="H36" s="186"/>
    </row>
    <row r="37" spans="1:8" ht="14.45" customHeight="1" x14ac:dyDescent="0.25">
      <c r="A37" s="186"/>
      <c r="B37" s="186"/>
      <c r="C37" s="186"/>
      <c r="D37" s="186"/>
      <c r="E37" s="186"/>
      <c r="F37" s="186"/>
      <c r="G37" s="186"/>
      <c r="H37" s="186"/>
    </row>
    <row r="38" spans="1:8" x14ac:dyDescent="0.25">
      <c r="A38" s="46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2"/>
      <c r="B40" s="39"/>
      <c r="C40" s="39"/>
      <c r="D40" s="39"/>
      <c r="E40" s="39"/>
      <c r="F40" s="39"/>
    </row>
    <row r="41" spans="1:8" x14ac:dyDescent="0.25">
      <c r="A41" s="8" t="s">
        <v>159</v>
      </c>
      <c r="B41" s="4">
        <f>SUM(B42:B44)</f>
        <v>8500000</v>
      </c>
      <c r="C41" s="4">
        <f t="shared" ref="C41:F41" si="0">SUM(C42:C44)</f>
        <v>12</v>
      </c>
      <c r="D41" s="4">
        <f t="shared" si="0"/>
        <v>0.61</v>
      </c>
      <c r="E41" s="4">
        <f t="shared" si="0"/>
        <v>0</v>
      </c>
      <c r="F41" s="4">
        <f t="shared" si="0"/>
        <v>0</v>
      </c>
    </row>
    <row r="42" spans="1:8" x14ac:dyDescent="0.25">
      <c r="A42" s="74" t="s">
        <v>542</v>
      </c>
      <c r="B42" s="34">
        <v>8500000</v>
      </c>
      <c r="C42" s="34">
        <v>12</v>
      </c>
      <c r="D42" s="34">
        <v>0.61</v>
      </c>
      <c r="E42" s="34">
        <v>0</v>
      </c>
      <c r="F42" s="34">
        <v>0</v>
      </c>
      <c r="G42" s="48"/>
    </row>
    <row r="43" spans="1:8" x14ac:dyDescent="0.25">
      <c r="A43" s="74" t="s">
        <v>160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48"/>
    </row>
    <row r="44" spans="1:8" x14ac:dyDescent="0.25">
      <c r="A44" s="74" t="s">
        <v>161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48"/>
    </row>
    <row r="45" spans="1:8" x14ac:dyDescent="0.25">
      <c r="A45" s="11" t="s">
        <v>151</v>
      </c>
      <c r="B45" s="40"/>
      <c r="C45" s="40"/>
      <c r="D45" s="40"/>
      <c r="E45" s="40"/>
      <c r="F45" s="40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3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E18" sqref="E1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74" t="s">
        <v>162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ht="14.45" customHeight="1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8"/>
      <c r="H2" s="178"/>
      <c r="I2" s="178"/>
      <c r="J2" s="178"/>
      <c r="K2" s="179"/>
    </row>
    <row r="3" spans="1:11" x14ac:dyDescent="0.25">
      <c r="A3" s="180" t="s">
        <v>163</v>
      </c>
      <c r="B3" s="181"/>
      <c r="C3" s="181"/>
      <c r="D3" s="181"/>
      <c r="E3" s="181"/>
      <c r="F3" s="181"/>
      <c r="G3" s="181"/>
      <c r="H3" s="181"/>
      <c r="I3" s="181"/>
      <c r="J3" s="181"/>
      <c r="K3" s="182"/>
    </row>
    <row r="4" spans="1:11" x14ac:dyDescent="0.25">
      <c r="A4" s="180" t="str">
        <f>'Formato 2'!A4</f>
        <v>Del 1 de enero al 30 de Junio de 2026</v>
      </c>
      <c r="B4" s="181"/>
      <c r="C4" s="181"/>
      <c r="D4" s="181"/>
      <c r="E4" s="181"/>
      <c r="F4" s="181"/>
      <c r="G4" s="181"/>
      <c r="H4" s="181"/>
      <c r="I4" s="181"/>
      <c r="J4" s="181"/>
      <c r="K4" s="182"/>
    </row>
    <row r="5" spans="1:11" x14ac:dyDescent="0.25">
      <c r="A5" s="183" t="s">
        <v>2</v>
      </c>
      <c r="B5" s="184"/>
      <c r="C5" s="184"/>
      <c r="D5" s="184"/>
      <c r="E5" s="184"/>
      <c r="F5" s="184"/>
      <c r="G5" s="184"/>
      <c r="H5" s="184"/>
      <c r="I5" s="184"/>
      <c r="J5" s="184"/>
      <c r="K5" s="185"/>
    </row>
    <row r="6" spans="1:11" ht="72.7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172</v>
      </c>
      <c r="J6" s="1" t="s">
        <v>173</v>
      </c>
      <c r="K6" s="1" t="s">
        <v>174</v>
      </c>
    </row>
    <row r="7" spans="1:11" x14ac:dyDescent="0.25">
      <c r="A7" s="36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25">
      <c r="A8" s="2" t="s">
        <v>175</v>
      </c>
      <c r="B8" s="66"/>
      <c r="C8" s="66"/>
      <c r="D8" s="66"/>
      <c r="E8" s="4">
        <v>0</v>
      </c>
      <c r="F8" s="66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67" t="s">
        <v>176</v>
      </c>
      <c r="B9" s="68"/>
      <c r="C9" s="68"/>
      <c r="D9" s="68"/>
      <c r="E9" s="34">
        <v>0</v>
      </c>
      <c r="F9" s="45"/>
      <c r="G9" s="34">
        <v>0</v>
      </c>
      <c r="H9" s="34">
        <v>0</v>
      </c>
      <c r="I9" s="34">
        <v>0</v>
      </c>
      <c r="J9" s="34">
        <v>0</v>
      </c>
      <c r="K9" s="34">
        <v>0</v>
      </c>
    </row>
    <row r="10" spans="1:11" x14ac:dyDescent="0.25">
      <c r="A10" s="67" t="s">
        <v>177</v>
      </c>
      <c r="B10" s="68"/>
      <c r="C10" s="68"/>
      <c r="D10" s="68"/>
      <c r="E10" s="34">
        <v>0</v>
      </c>
      <c r="F10" s="45"/>
      <c r="G10" s="34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1" x14ac:dyDescent="0.25">
      <c r="A11" s="67" t="s">
        <v>178</v>
      </c>
      <c r="B11" s="68"/>
      <c r="C11" s="68"/>
      <c r="D11" s="68"/>
      <c r="E11" s="34">
        <v>0</v>
      </c>
      <c r="F11" s="45"/>
      <c r="G11" s="34">
        <v>0</v>
      </c>
      <c r="H11" s="34">
        <v>0</v>
      </c>
      <c r="I11" s="34">
        <v>0</v>
      </c>
      <c r="J11" s="34">
        <v>0</v>
      </c>
      <c r="K11" s="34">
        <v>0</v>
      </c>
    </row>
    <row r="12" spans="1:11" x14ac:dyDescent="0.25">
      <c r="A12" s="67" t="s">
        <v>179</v>
      </c>
      <c r="B12" s="68"/>
      <c r="C12" s="68"/>
      <c r="D12" s="68"/>
      <c r="E12" s="34">
        <v>0</v>
      </c>
      <c r="F12" s="45"/>
      <c r="G12" s="34">
        <v>0</v>
      </c>
      <c r="H12" s="34">
        <v>0</v>
      </c>
      <c r="I12" s="34">
        <v>0</v>
      </c>
      <c r="J12" s="34">
        <v>0</v>
      </c>
      <c r="K12" s="34">
        <v>0</v>
      </c>
    </row>
    <row r="13" spans="1:11" x14ac:dyDescent="0.25">
      <c r="A13" s="86" t="s">
        <v>151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2" t="s">
        <v>180</v>
      </c>
      <c r="B14" s="66"/>
      <c r="C14" s="66"/>
      <c r="D14" s="66"/>
      <c r="E14" s="4">
        <v>0</v>
      </c>
      <c r="F14" s="66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67" t="s">
        <v>181</v>
      </c>
      <c r="B15" s="68"/>
      <c r="C15" s="68"/>
      <c r="D15" s="68"/>
      <c r="E15" s="34">
        <v>0</v>
      </c>
      <c r="F15" s="45"/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x14ac:dyDescent="0.25">
      <c r="A16" s="67" t="s">
        <v>182</v>
      </c>
      <c r="B16" s="68"/>
      <c r="C16" s="68"/>
      <c r="D16" s="68"/>
      <c r="E16" s="34">
        <v>0</v>
      </c>
      <c r="F16" s="45"/>
      <c r="G16" s="34">
        <v>0</v>
      </c>
      <c r="H16" s="34">
        <v>0</v>
      </c>
      <c r="I16" s="34">
        <v>0</v>
      </c>
      <c r="J16" s="34">
        <v>0</v>
      </c>
      <c r="K16" s="34">
        <v>0</v>
      </c>
    </row>
    <row r="17" spans="1:11" x14ac:dyDescent="0.25">
      <c r="A17" s="67" t="s">
        <v>183</v>
      </c>
      <c r="B17" s="68"/>
      <c r="C17" s="68"/>
      <c r="D17" s="68"/>
      <c r="E17" s="34">
        <v>0</v>
      </c>
      <c r="F17" s="45"/>
      <c r="G17" s="34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x14ac:dyDescent="0.25">
      <c r="A18" s="67" t="s">
        <v>184</v>
      </c>
      <c r="B18" s="68"/>
      <c r="C18" s="68"/>
      <c r="D18" s="68"/>
      <c r="E18" s="34">
        <v>0</v>
      </c>
      <c r="F18" s="45"/>
      <c r="G18" s="34">
        <v>0</v>
      </c>
      <c r="H18" s="34">
        <v>0</v>
      </c>
      <c r="I18" s="34">
        <v>0</v>
      </c>
      <c r="J18" s="34">
        <v>0</v>
      </c>
      <c r="K18" s="34">
        <v>0</v>
      </c>
    </row>
    <row r="19" spans="1:11" x14ac:dyDescent="0.25">
      <c r="A19" s="86" t="s">
        <v>151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x14ac:dyDescent="0.25">
      <c r="A20" s="2" t="s">
        <v>185</v>
      </c>
      <c r="B20" s="66"/>
      <c r="C20" s="66"/>
      <c r="D20" s="66"/>
      <c r="E20" s="4">
        <v>0</v>
      </c>
      <c r="F20" s="66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1"/>
      <c r="B21" s="40"/>
      <c r="C21" s="40"/>
      <c r="D21" s="40"/>
      <c r="E21" s="40"/>
      <c r="F21" s="40"/>
      <c r="G21" s="40"/>
      <c r="H21" s="40"/>
      <c r="I21" s="40"/>
      <c r="J21" s="40"/>
      <c r="K21" s="40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C9" sqref="C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74" t="s">
        <v>186</v>
      </c>
      <c r="B1" s="175"/>
      <c r="C1" s="175"/>
      <c r="D1" s="176"/>
    </row>
    <row r="2" spans="1:4" x14ac:dyDescent="0.25">
      <c r="A2" s="177" t="str">
        <f>'Formato 1'!A2</f>
        <v>MUNICIPIO MOROLEON GUANAJUATO</v>
      </c>
      <c r="B2" s="178"/>
      <c r="C2" s="178"/>
      <c r="D2" s="179"/>
    </row>
    <row r="3" spans="1:4" x14ac:dyDescent="0.25">
      <c r="A3" s="180" t="s">
        <v>187</v>
      </c>
      <c r="B3" s="181"/>
      <c r="C3" s="181"/>
      <c r="D3" s="182"/>
    </row>
    <row r="4" spans="1:4" x14ac:dyDescent="0.25">
      <c r="A4" s="180" t="str">
        <f>'Formato 3'!A4</f>
        <v>Del 1 de enero al 30 de Junio de 2026</v>
      </c>
      <c r="B4" s="181"/>
      <c r="C4" s="181"/>
      <c r="D4" s="182"/>
    </row>
    <row r="5" spans="1:4" x14ac:dyDescent="0.25">
      <c r="A5" s="183" t="s">
        <v>2</v>
      </c>
      <c r="B5" s="184"/>
      <c r="C5" s="184"/>
      <c r="D5" s="185"/>
    </row>
    <row r="6" spans="1:4" ht="15" customHeight="1" x14ac:dyDescent="0.25"/>
    <row r="7" spans="1:4" ht="30" x14ac:dyDescent="0.25">
      <c r="A7" s="12" t="s">
        <v>5</v>
      </c>
      <c r="B7" s="7" t="s">
        <v>188</v>
      </c>
      <c r="C7" s="7" t="s">
        <v>189</v>
      </c>
      <c r="D7" s="7" t="s">
        <v>190</v>
      </c>
    </row>
    <row r="8" spans="1:4" x14ac:dyDescent="0.25">
      <c r="A8" s="3" t="s">
        <v>191</v>
      </c>
      <c r="B8" s="155">
        <v>312254547.39999998</v>
      </c>
      <c r="C8" s="155">
        <v>197205715.95999998</v>
      </c>
      <c r="D8" s="155">
        <v>196270165.31999999</v>
      </c>
    </row>
    <row r="9" spans="1:4" x14ac:dyDescent="0.25">
      <c r="A9" s="43" t="s">
        <v>192</v>
      </c>
      <c r="B9" s="160">
        <v>250647852.40000001</v>
      </c>
      <c r="C9" s="160">
        <v>161024234.34999999</v>
      </c>
      <c r="D9" s="160">
        <v>160091318.02000001</v>
      </c>
    </row>
    <row r="10" spans="1:4" x14ac:dyDescent="0.25">
      <c r="A10" s="43" t="s">
        <v>193</v>
      </c>
      <c r="B10" s="160">
        <v>70106695</v>
      </c>
      <c r="C10" s="160">
        <v>40431479.609999999</v>
      </c>
      <c r="D10" s="160">
        <v>40428845.299999997</v>
      </c>
    </row>
    <row r="11" spans="1:4" x14ac:dyDescent="0.25">
      <c r="A11" s="43" t="s">
        <v>194</v>
      </c>
      <c r="B11" s="156">
        <v>-8500000</v>
      </c>
      <c r="C11" s="156">
        <v>-4249998</v>
      </c>
      <c r="D11" s="156">
        <v>-4249998</v>
      </c>
    </row>
    <row r="12" spans="1:4" x14ac:dyDescent="0.25">
      <c r="A12" s="33"/>
      <c r="B12" s="157"/>
      <c r="C12" s="157"/>
      <c r="D12" s="157"/>
    </row>
    <row r="13" spans="1:4" x14ac:dyDescent="0.25">
      <c r="A13" s="3" t="s">
        <v>195</v>
      </c>
      <c r="B13" s="155">
        <v>312254547.39999998</v>
      </c>
      <c r="C13" s="155">
        <v>154262418.94</v>
      </c>
      <c r="D13" s="155">
        <v>153827377.31999999</v>
      </c>
    </row>
    <row r="14" spans="1:4" x14ac:dyDescent="0.25">
      <c r="A14" s="43" t="s">
        <v>196</v>
      </c>
      <c r="B14" s="160">
        <v>242147852.40000001</v>
      </c>
      <c r="C14" s="160">
        <v>125988061.89</v>
      </c>
      <c r="D14" s="160">
        <v>125632916.29000001</v>
      </c>
    </row>
    <row r="15" spans="1:4" x14ac:dyDescent="0.25">
      <c r="A15" s="43" t="s">
        <v>197</v>
      </c>
      <c r="B15" s="160">
        <v>70106695</v>
      </c>
      <c r="C15" s="160">
        <v>28274357.050000001</v>
      </c>
      <c r="D15" s="160">
        <v>28194461.030000001</v>
      </c>
    </row>
    <row r="16" spans="1:4" x14ac:dyDescent="0.25">
      <c r="A16" s="33"/>
      <c r="B16" s="157"/>
      <c r="C16" s="157"/>
      <c r="D16" s="157"/>
    </row>
    <row r="17" spans="1:4" x14ac:dyDescent="0.25">
      <c r="A17" s="3" t="s">
        <v>198</v>
      </c>
      <c r="B17" s="158">
        <v>0</v>
      </c>
      <c r="C17" s="155">
        <v>8507275.2400000002</v>
      </c>
      <c r="D17" s="155">
        <v>8507275.2400000002</v>
      </c>
    </row>
    <row r="18" spans="1:4" x14ac:dyDescent="0.25">
      <c r="A18" s="43" t="s">
        <v>199</v>
      </c>
      <c r="B18" s="159">
        <v>0</v>
      </c>
      <c r="C18" s="160">
        <v>6111101.2599999998</v>
      </c>
      <c r="D18" s="160">
        <v>6111101.2599999998</v>
      </c>
    </row>
    <row r="19" spans="1:4" x14ac:dyDescent="0.25">
      <c r="A19" s="43" t="s">
        <v>200</v>
      </c>
      <c r="B19" s="159">
        <v>0</v>
      </c>
      <c r="C19" s="160">
        <v>2396173.98</v>
      </c>
      <c r="D19" s="160">
        <v>2396173.98</v>
      </c>
    </row>
    <row r="20" spans="1:4" x14ac:dyDescent="0.25">
      <c r="A20" s="33"/>
      <c r="B20" s="157"/>
      <c r="C20" s="157"/>
      <c r="D20" s="157"/>
    </row>
    <row r="21" spans="1:4" x14ac:dyDescent="0.25">
      <c r="A21" s="3" t="s">
        <v>201</v>
      </c>
      <c r="B21" s="155">
        <v>0</v>
      </c>
      <c r="C21" s="155">
        <v>51450572.259999983</v>
      </c>
      <c r="D21" s="155">
        <v>50950063.240000002</v>
      </c>
    </row>
    <row r="22" spans="1:4" x14ac:dyDescent="0.25">
      <c r="A22" s="3"/>
      <c r="B22" s="157"/>
      <c r="C22" s="157"/>
      <c r="D22" s="157"/>
    </row>
    <row r="23" spans="1:4" x14ac:dyDescent="0.25">
      <c r="A23" s="3" t="s">
        <v>202</v>
      </c>
      <c r="B23" s="155">
        <v>8500000</v>
      </c>
      <c r="C23" s="155">
        <v>55700570.259999983</v>
      </c>
      <c r="D23" s="155">
        <v>55200061.240000002</v>
      </c>
    </row>
    <row r="24" spans="1:4" x14ac:dyDescent="0.25">
      <c r="A24" s="3"/>
      <c r="B24" s="161"/>
      <c r="C24" s="161"/>
      <c r="D24" s="161"/>
    </row>
    <row r="25" spans="1:4" x14ac:dyDescent="0.25">
      <c r="A25" s="14" t="s">
        <v>203</v>
      </c>
      <c r="B25" s="155">
        <v>8500000</v>
      </c>
      <c r="C25" s="155">
        <v>47193295.019999981</v>
      </c>
      <c r="D25" s="155">
        <v>46692786</v>
      </c>
    </row>
    <row r="26" spans="1:4" x14ac:dyDescent="0.25">
      <c r="A26" s="15"/>
      <c r="B26" s="56"/>
      <c r="C26" s="56"/>
      <c r="D26" s="56"/>
    </row>
    <row r="27" spans="1:4" x14ac:dyDescent="0.25">
      <c r="A27" s="46"/>
      <c r="B27" s="150"/>
      <c r="C27" s="150"/>
      <c r="D27" s="150"/>
    </row>
    <row r="28" spans="1:4" x14ac:dyDescent="0.25">
      <c r="A28" s="12" t="s">
        <v>5</v>
      </c>
      <c r="B28" s="151" t="s">
        <v>204</v>
      </c>
      <c r="C28" s="151" t="s">
        <v>189</v>
      </c>
      <c r="D28" s="151" t="s">
        <v>205</v>
      </c>
    </row>
    <row r="29" spans="1:4" x14ac:dyDescent="0.25">
      <c r="A29" s="3" t="s">
        <v>206</v>
      </c>
      <c r="B29" s="162">
        <v>1105001.44</v>
      </c>
      <c r="C29" s="162">
        <v>303034.48</v>
      </c>
      <c r="D29" s="162">
        <v>303034.48</v>
      </c>
    </row>
    <row r="30" spans="1:4" x14ac:dyDescent="0.25">
      <c r="A30" s="43" t="s">
        <v>207</v>
      </c>
      <c r="B30" s="169">
        <v>1105001.44</v>
      </c>
      <c r="C30" s="169">
        <v>303034.48</v>
      </c>
      <c r="D30" s="169">
        <v>303034.48</v>
      </c>
    </row>
    <row r="31" spans="1:4" x14ac:dyDescent="0.25">
      <c r="A31" s="43" t="s">
        <v>208</v>
      </c>
      <c r="B31" s="169">
        <v>0</v>
      </c>
      <c r="C31" s="169">
        <v>0</v>
      </c>
      <c r="D31" s="169">
        <v>0</v>
      </c>
    </row>
    <row r="32" spans="1:4" x14ac:dyDescent="0.25">
      <c r="A32" s="32"/>
      <c r="B32" s="163"/>
      <c r="C32" s="163"/>
      <c r="D32" s="163"/>
    </row>
    <row r="33" spans="1:4" ht="14.45" customHeight="1" x14ac:dyDescent="0.25">
      <c r="A33" s="3" t="s">
        <v>209</v>
      </c>
      <c r="B33" s="162">
        <v>9605001.4399999995</v>
      </c>
      <c r="C33" s="162">
        <v>47496329.499999978</v>
      </c>
      <c r="D33" s="162">
        <v>46995820.479999997</v>
      </c>
    </row>
    <row r="34" spans="1:4" ht="14.45" customHeight="1" x14ac:dyDescent="0.25">
      <c r="A34" s="41"/>
      <c r="B34" s="42"/>
      <c r="C34" s="42"/>
      <c r="D34" s="42"/>
    </row>
    <row r="35" spans="1:4" ht="14.45" customHeight="1" x14ac:dyDescent="0.25">
      <c r="A35" s="46"/>
      <c r="B35" s="150"/>
      <c r="C35" s="150"/>
      <c r="D35" s="150"/>
    </row>
    <row r="36" spans="1:4" ht="30" x14ac:dyDescent="0.25">
      <c r="A36" s="12" t="s">
        <v>5</v>
      </c>
      <c r="B36" s="151" t="s">
        <v>188</v>
      </c>
      <c r="C36" s="151" t="s">
        <v>189</v>
      </c>
      <c r="D36" s="151" t="s">
        <v>190</v>
      </c>
    </row>
    <row r="37" spans="1:4" ht="14.45" customHeight="1" x14ac:dyDescent="0.25">
      <c r="A37" s="3" t="s">
        <v>210</v>
      </c>
      <c r="B37" s="162">
        <v>0</v>
      </c>
      <c r="C37" s="162">
        <v>0</v>
      </c>
      <c r="D37" s="162">
        <v>0</v>
      </c>
    </row>
    <row r="38" spans="1:4" x14ac:dyDescent="0.25">
      <c r="A38" s="43" t="s">
        <v>211</v>
      </c>
      <c r="B38" s="169">
        <v>0</v>
      </c>
      <c r="C38" s="169">
        <v>0</v>
      </c>
      <c r="D38" s="169">
        <v>0</v>
      </c>
    </row>
    <row r="39" spans="1:4" x14ac:dyDescent="0.25">
      <c r="A39" s="43" t="s">
        <v>212</v>
      </c>
      <c r="B39" s="169">
        <v>0</v>
      </c>
      <c r="C39" s="169">
        <v>0</v>
      </c>
      <c r="D39" s="169">
        <v>0</v>
      </c>
    </row>
    <row r="40" spans="1:4" x14ac:dyDescent="0.25">
      <c r="A40" s="3" t="s">
        <v>213</v>
      </c>
      <c r="B40" s="162">
        <v>8500000</v>
      </c>
      <c r="C40" s="162">
        <v>4249998</v>
      </c>
      <c r="D40" s="162">
        <v>4249998</v>
      </c>
    </row>
    <row r="41" spans="1:4" x14ac:dyDescent="0.25">
      <c r="A41" s="43" t="s">
        <v>214</v>
      </c>
      <c r="B41" s="169">
        <v>8500000</v>
      </c>
      <c r="C41" s="169">
        <v>4249998</v>
      </c>
      <c r="D41" s="169">
        <v>4249998</v>
      </c>
    </row>
    <row r="42" spans="1:4" x14ac:dyDescent="0.25">
      <c r="A42" s="43" t="s">
        <v>215</v>
      </c>
      <c r="B42" s="169">
        <v>0</v>
      </c>
      <c r="C42" s="169">
        <v>0</v>
      </c>
      <c r="D42" s="169">
        <v>0</v>
      </c>
    </row>
    <row r="43" spans="1:4" x14ac:dyDescent="0.25">
      <c r="A43" s="32"/>
      <c r="B43" s="163"/>
      <c r="C43" s="163"/>
      <c r="D43" s="163"/>
    </row>
    <row r="44" spans="1:4" x14ac:dyDescent="0.25">
      <c r="A44" s="3" t="s">
        <v>216</v>
      </c>
      <c r="B44" s="162">
        <v>-8500000</v>
      </c>
      <c r="C44" s="162">
        <v>-4249998</v>
      </c>
      <c r="D44" s="162">
        <v>-4249998</v>
      </c>
    </row>
    <row r="45" spans="1:4" x14ac:dyDescent="0.25">
      <c r="A45" s="16"/>
      <c r="B45" s="153"/>
      <c r="C45" s="153"/>
      <c r="D45" s="153"/>
    </row>
    <row r="46" spans="1:4" x14ac:dyDescent="0.25">
      <c r="B46" s="150"/>
      <c r="C46" s="150"/>
      <c r="D46" s="150"/>
    </row>
    <row r="47" spans="1:4" ht="30" x14ac:dyDescent="0.25">
      <c r="A47" s="12" t="s">
        <v>5</v>
      </c>
      <c r="B47" s="151" t="s">
        <v>188</v>
      </c>
      <c r="C47" s="151" t="s">
        <v>189</v>
      </c>
      <c r="D47" s="151" t="s">
        <v>190</v>
      </c>
    </row>
    <row r="48" spans="1:4" x14ac:dyDescent="0.25">
      <c r="A48" s="64" t="s">
        <v>217</v>
      </c>
      <c r="B48" s="167">
        <v>250647852.40000001</v>
      </c>
      <c r="C48" s="167">
        <v>161024234.34999999</v>
      </c>
      <c r="D48" s="167">
        <v>160091318.02000001</v>
      </c>
    </row>
    <row r="49" spans="1:4" x14ac:dyDescent="0.25">
      <c r="A49" s="17" t="s">
        <v>218</v>
      </c>
      <c r="B49" s="162">
        <v>-8500000</v>
      </c>
      <c r="C49" s="162">
        <v>-4249998</v>
      </c>
      <c r="D49" s="162">
        <v>-4249998</v>
      </c>
    </row>
    <row r="50" spans="1:4" x14ac:dyDescent="0.25">
      <c r="A50" s="65" t="s">
        <v>211</v>
      </c>
      <c r="B50" s="169">
        <v>0</v>
      </c>
      <c r="C50" s="169">
        <v>0</v>
      </c>
      <c r="D50" s="169">
        <v>0</v>
      </c>
    </row>
    <row r="51" spans="1:4" x14ac:dyDescent="0.25">
      <c r="A51" s="65" t="s">
        <v>214</v>
      </c>
      <c r="B51" s="169">
        <v>8500000</v>
      </c>
      <c r="C51" s="169">
        <v>4249998</v>
      </c>
      <c r="D51" s="169">
        <v>4249998</v>
      </c>
    </row>
    <row r="52" spans="1:4" x14ac:dyDescent="0.25">
      <c r="A52" s="32"/>
      <c r="B52" s="163"/>
      <c r="C52" s="163"/>
      <c r="D52" s="163"/>
    </row>
    <row r="53" spans="1:4" x14ac:dyDescent="0.25">
      <c r="A53" s="43" t="s">
        <v>196</v>
      </c>
      <c r="B53" s="169">
        <v>242147852.40000001</v>
      </c>
      <c r="C53" s="169">
        <v>125988061.89</v>
      </c>
      <c r="D53" s="169">
        <v>125632916.29000001</v>
      </c>
    </row>
    <row r="54" spans="1:4" x14ac:dyDescent="0.25">
      <c r="A54" s="32"/>
      <c r="B54" s="163"/>
      <c r="C54" s="163"/>
      <c r="D54" s="163"/>
    </row>
    <row r="55" spans="1:4" x14ac:dyDescent="0.25">
      <c r="A55" s="43" t="s">
        <v>199</v>
      </c>
      <c r="B55" s="164"/>
      <c r="C55" s="169">
        <v>6111101.2599999998</v>
      </c>
      <c r="D55" s="169">
        <v>6111101.2599999998</v>
      </c>
    </row>
    <row r="56" spans="1:4" x14ac:dyDescent="0.25">
      <c r="A56" s="32"/>
      <c r="B56" s="163"/>
      <c r="C56" s="163"/>
      <c r="D56" s="163"/>
    </row>
    <row r="57" spans="1:4" x14ac:dyDescent="0.25">
      <c r="A57" s="14" t="s">
        <v>219</v>
      </c>
      <c r="B57" s="162">
        <v>0</v>
      </c>
      <c r="C57" s="162">
        <v>36897275.719999991</v>
      </c>
      <c r="D57" s="162">
        <v>36319504.990000002</v>
      </c>
    </row>
    <row r="58" spans="1:4" x14ac:dyDescent="0.25">
      <c r="A58" s="18"/>
      <c r="B58" s="165"/>
      <c r="C58" s="165"/>
      <c r="D58" s="165"/>
    </row>
    <row r="59" spans="1:4" x14ac:dyDescent="0.25">
      <c r="A59" s="14" t="s">
        <v>220</v>
      </c>
      <c r="B59" s="162">
        <v>8500000</v>
      </c>
      <c r="C59" s="162">
        <v>41147273.719999991</v>
      </c>
      <c r="D59" s="162">
        <v>40569502.990000002</v>
      </c>
    </row>
    <row r="60" spans="1:4" x14ac:dyDescent="0.25">
      <c r="A60" s="41"/>
      <c r="B60" s="153"/>
      <c r="C60" s="153"/>
      <c r="D60" s="153"/>
    </row>
    <row r="61" spans="1:4" x14ac:dyDescent="0.25">
      <c r="B61" s="154"/>
      <c r="C61" s="154"/>
      <c r="D61" s="154"/>
    </row>
    <row r="62" spans="1:4" ht="30" x14ac:dyDescent="0.25">
      <c r="A62" s="12" t="s">
        <v>5</v>
      </c>
      <c r="B62" s="151" t="s">
        <v>188</v>
      </c>
      <c r="C62" s="151" t="s">
        <v>189</v>
      </c>
      <c r="D62" s="151" t="s">
        <v>190</v>
      </c>
    </row>
    <row r="63" spans="1:4" x14ac:dyDescent="0.25">
      <c r="A63" s="64" t="s">
        <v>193</v>
      </c>
      <c r="B63" s="168">
        <v>70106695</v>
      </c>
      <c r="C63" s="168">
        <v>40431479.609999999</v>
      </c>
      <c r="D63" s="168">
        <v>40428845.299999997</v>
      </c>
    </row>
    <row r="64" spans="1:4" ht="30" x14ac:dyDescent="0.25">
      <c r="A64" s="17" t="s">
        <v>221</v>
      </c>
      <c r="B64" s="155">
        <v>0</v>
      </c>
      <c r="C64" s="155">
        <v>0</v>
      </c>
      <c r="D64" s="155">
        <v>0</v>
      </c>
    </row>
    <row r="65" spans="1:4" x14ac:dyDescent="0.25">
      <c r="A65" s="65" t="s">
        <v>212</v>
      </c>
      <c r="B65" s="160">
        <v>0</v>
      </c>
      <c r="C65" s="160">
        <v>0</v>
      </c>
      <c r="D65" s="160">
        <v>0</v>
      </c>
    </row>
    <row r="66" spans="1:4" x14ac:dyDescent="0.25">
      <c r="A66" s="65" t="s">
        <v>215</v>
      </c>
      <c r="B66" s="160">
        <v>0</v>
      </c>
      <c r="C66" s="160">
        <v>0</v>
      </c>
      <c r="D66" s="160">
        <v>0</v>
      </c>
    </row>
    <row r="67" spans="1:4" x14ac:dyDescent="0.25">
      <c r="A67" s="32"/>
      <c r="B67" s="157"/>
      <c r="C67" s="157"/>
      <c r="D67" s="157"/>
    </row>
    <row r="68" spans="1:4" x14ac:dyDescent="0.25">
      <c r="A68" s="43" t="s">
        <v>222</v>
      </c>
      <c r="B68" s="160">
        <v>70106695</v>
      </c>
      <c r="C68" s="160">
        <v>28274357.050000001</v>
      </c>
      <c r="D68" s="160">
        <v>28194461.030000001</v>
      </c>
    </row>
    <row r="69" spans="1:4" x14ac:dyDescent="0.25">
      <c r="A69" s="32"/>
      <c r="B69" s="157"/>
      <c r="C69" s="157"/>
      <c r="D69" s="157"/>
    </row>
    <row r="70" spans="1:4" x14ac:dyDescent="0.25">
      <c r="A70" s="43" t="s">
        <v>200</v>
      </c>
      <c r="B70" s="166">
        <v>0</v>
      </c>
      <c r="C70" s="160">
        <v>2396173.98</v>
      </c>
      <c r="D70" s="160">
        <v>2396173.98</v>
      </c>
    </row>
    <row r="71" spans="1:4" x14ac:dyDescent="0.25">
      <c r="A71" s="32"/>
      <c r="B71" s="157"/>
      <c r="C71" s="157"/>
      <c r="D71" s="157"/>
    </row>
    <row r="72" spans="1:4" x14ac:dyDescent="0.25">
      <c r="A72" s="14" t="s">
        <v>223</v>
      </c>
      <c r="B72" s="155">
        <v>0</v>
      </c>
      <c r="C72" s="155">
        <v>14553296.539999999</v>
      </c>
      <c r="D72" s="155">
        <v>14630558.249999996</v>
      </c>
    </row>
    <row r="73" spans="1:4" x14ac:dyDescent="0.25">
      <c r="A73" s="32"/>
      <c r="B73" s="157"/>
      <c r="C73" s="157"/>
      <c r="D73" s="157"/>
    </row>
    <row r="74" spans="1:4" x14ac:dyDescent="0.25">
      <c r="A74" s="14" t="s">
        <v>224</v>
      </c>
      <c r="B74" s="155">
        <v>0</v>
      </c>
      <c r="C74" s="155">
        <v>14553296.539999999</v>
      </c>
      <c r="D74" s="155">
        <v>14630558.249999996</v>
      </c>
    </row>
    <row r="75" spans="1:4" x14ac:dyDescent="0.25">
      <c r="A75" s="41"/>
      <c r="B75" s="152"/>
      <c r="C75" s="152"/>
      <c r="D75" s="152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abSelected="1" topLeftCell="A34" zoomScale="75" zoomScaleNormal="75" workbookViewId="0">
      <selection activeCell="E73" sqref="E7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74" t="s">
        <v>225</v>
      </c>
      <c r="B1" s="175"/>
      <c r="C1" s="175"/>
      <c r="D1" s="175"/>
      <c r="E1" s="175"/>
      <c r="F1" s="175"/>
      <c r="G1" s="176"/>
    </row>
    <row r="2" spans="1:7" x14ac:dyDescent="0.25">
      <c r="A2" s="75" t="str">
        <f>'Formato 1'!A2</f>
        <v>MUNICIPIO MOROLEON GUANAJUATO</v>
      </c>
      <c r="B2" s="76"/>
      <c r="C2" s="76"/>
      <c r="D2" s="76"/>
      <c r="E2" s="76"/>
      <c r="F2" s="76"/>
      <c r="G2" s="77"/>
    </row>
    <row r="3" spans="1:7" x14ac:dyDescent="0.25">
      <c r="A3" s="78" t="s">
        <v>226</v>
      </c>
      <c r="B3" s="79"/>
      <c r="C3" s="79"/>
      <c r="D3" s="79"/>
      <c r="E3" s="79"/>
      <c r="F3" s="79"/>
      <c r="G3" s="80"/>
    </row>
    <row r="4" spans="1:7" x14ac:dyDescent="0.25">
      <c r="A4" s="78" t="str">
        <f>'Formato 3'!A4</f>
        <v>Del 1 de enero al 30 de Junio de 2026</v>
      </c>
      <c r="B4" s="79"/>
      <c r="C4" s="79"/>
      <c r="D4" s="79"/>
      <c r="E4" s="79"/>
      <c r="F4" s="79"/>
      <c r="G4" s="80"/>
    </row>
    <row r="5" spans="1:7" x14ac:dyDescent="0.25">
      <c r="A5" s="81" t="s">
        <v>2</v>
      </c>
      <c r="B5" s="82"/>
      <c r="C5" s="82"/>
      <c r="D5" s="82"/>
      <c r="E5" s="82"/>
      <c r="F5" s="82"/>
      <c r="G5" s="83"/>
    </row>
    <row r="6" spans="1:7" x14ac:dyDescent="0.25">
      <c r="A6" s="187" t="s">
        <v>5</v>
      </c>
      <c r="B6" s="189" t="s">
        <v>227</v>
      </c>
      <c r="C6" s="189"/>
      <c r="D6" s="189"/>
      <c r="E6" s="189"/>
      <c r="F6" s="189"/>
      <c r="G6" s="189" t="s">
        <v>228</v>
      </c>
    </row>
    <row r="7" spans="1:7" ht="30" x14ac:dyDescent="0.25">
      <c r="A7" s="188"/>
      <c r="B7" s="19" t="s">
        <v>229</v>
      </c>
      <c r="C7" s="7" t="s">
        <v>230</v>
      </c>
      <c r="D7" s="19" t="s">
        <v>231</v>
      </c>
      <c r="E7" s="19" t="s">
        <v>189</v>
      </c>
      <c r="F7" s="19" t="s">
        <v>232</v>
      </c>
      <c r="G7" s="189"/>
    </row>
    <row r="8" spans="1:7" x14ac:dyDescent="0.25">
      <c r="A8" s="20" t="s">
        <v>233</v>
      </c>
      <c r="B8" s="62"/>
      <c r="C8" s="62"/>
      <c r="D8" s="62"/>
      <c r="E8" s="62"/>
      <c r="F8" s="62"/>
      <c r="G8" s="62"/>
    </row>
    <row r="9" spans="1:7" x14ac:dyDescent="0.25">
      <c r="A9" s="43" t="s">
        <v>234</v>
      </c>
      <c r="B9" s="172">
        <v>38124217.549999997</v>
      </c>
      <c r="C9" s="172">
        <v>100000</v>
      </c>
      <c r="D9" s="170">
        <v>38224217.549999997</v>
      </c>
      <c r="E9" s="172">
        <v>36513486.43</v>
      </c>
      <c r="F9" s="172">
        <v>36513486.43</v>
      </c>
      <c r="G9" s="170">
        <v>-1610731.1199999973</v>
      </c>
    </row>
    <row r="10" spans="1:7" x14ac:dyDescent="0.25">
      <c r="A10" s="43" t="s">
        <v>235</v>
      </c>
      <c r="B10" s="172">
        <v>0</v>
      </c>
      <c r="C10" s="172">
        <v>0</v>
      </c>
      <c r="D10" s="170">
        <v>0</v>
      </c>
      <c r="E10" s="172">
        <v>0</v>
      </c>
      <c r="F10" s="172">
        <v>0</v>
      </c>
      <c r="G10" s="170">
        <v>0</v>
      </c>
    </row>
    <row r="11" spans="1:7" x14ac:dyDescent="0.25">
      <c r="A11" s="43" t="s">
        <v>236</v>
      </c>
      <c r="B11" s="172">
        <v>0</v>
      </c>
      <c r="C11" s="172">
        <v>0</v>
      </c>
      <c r="D11" s="170">
        <v>0</v>
      </c>
      <c r="E11" s="172">
        <v>0</v>
      </c>
      <c r="F11" s="172">
        <v>0</v>
      </c>
      <c r="G11" s="170">
        <v>0</v>
      </c>
    </row>
    <row r="12" spans="1:7" x14ac:dyDescent="0.25">
      <c r="A12" s="43" t="s">
        <v>237</v>
      </c>
      <c r="B12" s="172">
        <v>17121389.170000002</v>
      </c>
      <c r="C12" s="172">
        <v>-26000</v>
      </c>
      <c r="D12" s="170">
        <v>17095389.170000002</v>
      </c>
      <c r="E12" s="172">
        <v>8915120.2300000004</v>
      </c>
      <c r="F12" s="172">
        <v>8506890.6500000004</v>
      </c>
      <c r="G12" s="170">
        <v>-8614498.5200000014</v>
      </c>
    </row>
    <row r="13" spans="1:7" x14ac:dyDescent="0.25">
      <c r="A13" s="43" t="s">
        <v>238</v>
      </c>
      <c r="B13" s="172">
        <v>13002540</v>
      </c>
      <c r="C13" s="172">
        <v>41000</v>
      </c>
      <c r="D13" s="170">
        <v>13043540</v>
      </c>
      <c r="E13" s="172">
        <v>7623295.9199999999</v>
      </c>
      <c r="F13" s="172">
        <v>7498553.1500000004</v>
      </c>
      <c r="G13" s="170">
        <v>-5503986.8499999996</v>
      </c>
    </row>
    <row r="14" spans="1:7" x14ac:dyDescent="0.25">
      <c r="A14" s="43" t="s">
        <v>239</v>
      </c>
      <c r="B14" s="172">
        <v>3637600</v>
      </c>
      <c r="C14" s="172">
        <v>347733</v>
      </c>
      <c r="D14" s="170">
        <v>3985333</v>
      </c>
      <c r="E14" s="172">
        <v>3267235.6</v>
      </c>
      <c r="F14" s="172">
        <v>3267235.6</v>
      </c>
      <c r="G14" s="170">
        <v>-370364.39999999991</v>
      </c>
    </row>
    <row r="15" spans="1:7" x14ac:dyDescent="0.25">
      <c r="A15" s="43" t="s">
        <v>240</v>
      </c>
      <c r="B15" s="172">
        <v>0</v>
      </c>
      <c r="C15" s="172">
        <v>0</v>
      </c>
      <c r="D15" s="170">
        <v>0</v>
      </c>
      <c r="E15" s="172">
        <v>0</v>
      </c>
      <c r="F15" s="172">
        <v>0</v>
      </c>
      <c r="G15" s="170">
        <v>0</v>
      </c>
    </row>
    <row r="16" spans="1:7" x14ac:dyDescent="0.25">
      <c r="A16" s="63" t="s">
        <v>241</v>
      </c>
      <c r="B16" s="170">
        <v>163797400.00999999</v>
      </c>
      <c r="C16" s="170">
        <v>16989893.609999999</v>
      </c>
      <c r="D16" s="170">
        <v>180787293.62</v>
      </c>
      <c r="E16" s="170">
        <v>94441340.760000005</v>
      </c>
      <c r="F16" s="170">
        <v>94441340.760000005</v>
      </c>
      <c r="G16" s="170">
        <v>-69356059.249999985</v>
      </c>
    </row>
    <row r="17" spans="1:7" x14ac:dyDescent="0.25">
      <c r="A17" s="51" t="s">
        <v>242</v>
      </c>
      <c r="B17" s="172">
        <v>93229175.519999996</v>
      </c>
      <c r="C17" s="172">
        <v>17105242.48</v>
      </c>
      <c r="D17" s="170">
        <v>110334418</v>
      </c>
      <c r="E17" s="172">
        <v>65979899.340000004</v>
      </c>
      <c r="F17" s="172">
        <v>65979899.340000004</v>
      </c>
      <c r="G17" s="170">
        <v>-27249276.179999992</v>
      </c>
    </row>
    <row r="18" spans="1:7" x14ac:dyDescent="0.25">
      <c r="A18" s="51" t="s">
        <v>243</v>
      </c>
      <c r="B18" s="172">
        <v>42335299.490000002</v>
      </c>
      <c r="C18" s="172">
        <v>4068988.51</v>
      </c>
      <c r="D18" s="170">
        <v>46404288</v>
      </c>
      <c r="E18" s="172">
        <v>14608152.98</v>
      </c>
      <c r="F18" s="172">
        <v>14608152.98</v>
      </c>
      <c r="G18" s="170">
        <v>-27727146.510000002</v>
      </c>
    </row>
    <row r="19" spans="1:7" x14ac:dyDescent="0.25">
      <c r="A19" s="51" t="s">
        <v>244</v>
      </c>
      <c r="B19" s="172">
        <v>10865014.789999999</v>
      </c>
      <c r="C19" s="172">
        <v>72243.210000000006</v>
      </c>
      <c r="D19" s="170">
        <v>10937258</v>
      </c>
      <c r="E19" s="172">
        <v>5626948.8700000001</v>
      </c>
      <c r="F19" s="172">
        <v>5626948.8700000001</v>
      </c>
      <c r="G19" s="170">
        <v>-5238065.919999999</v>
      </c>
    </row>
    <row r="20" spans="1:7" x14ac:dyDescent="0.25">
      <c r="A20" s="51" t="s">
        <v>245</v>
      </c>
      <c r="B20" s="170">
        <v>0</v>
      </c>
      <c r="C20" s="170">
        <v>0</v>
      </c>
      <c r="D20" s="170">
        <v>0</v>
      </c>
      <c r="E20" s="170">
        <v>0</v>
      </c>
      <c r="F20" s="170">
        <v>0</v>
      </c>
      <c r="G20" s="170">
        <v>0</v>
      </c>
    </row>
    <row r="21" spans="1:7" x14ac:dyDescent="0.25">
      <c r="A21" s="51" t="s">
        <v>246</v>
      </c>
      <c r="B21" s="170">
        <v>0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</row>
    <row r="22" spans="1:7" x14ac:dyDescent="0.25">
      <c r="A22" s="51" t="s">
        <v>247</v>
      </c>
      <c r="B22" s="172">
        <v>3579761.19</v>
      </c>
      <c r="C22" s="172">
        <v>-168728.19</v>
      </c>
      <c r="D22" s="170">
        <v>3411033</v>
      </c>
      <c r="E22" s="172">
        <v>1560312.36</v>
      </c>
      <c r="F22" s="172">
        <v>1560312.36</v>
      </c>
      <c r="G22" s="170">
        <v>-2019448.8299999998</v>
      </c>
    </row>
    <row r="23" spans="1:7" x14ac:dyDescent="0.25">
      <c r="A23" s="51" t="s">
        <v>248</v>
      </c>
      <c r="B23" s="170">
        <v>0</v>
      </c>
      <c r="C23" s="170">
        <v>0</v>
      </c>
      <c r="D23" s="170">
        <v>0</v>
      </c>
      <c r="E23" s="170">
        <v>0</v>
      </c>
      <c r="F23" s="170">
        <v>0</v>
      </c>
      <c r="G23" s="170">
        <v>0</v>
      </c>
    </row>
    <row r="24" spans="1:7" x14ac:dyDescent="0.25">
      <c r="A24" s="51" t="s">
        <v>249</v>
      </c>
      <c r="B24" s="170">
        <v>0</v>
      </c>
      <c r="C24" s="170">
        <v>0</v>
      </c>
      <c r="D24" s="170">
        <v>0</v>
      </c>
      <c r="E24" s="170">
        <v>0</v>
      </c>
      <c r="F24" s="170">
        <v>0</v>
      </c>
      <c r="G24" s="170">
        <v>0</v>
      </c>
    </row>
    <row r="25" spans="1:7" x14ac:dyDescent="0.25">
      <c r="A25" s="51" t="s">
        <v>250</v>
      </c>
      <c r="B25" s="172">
        <v>1815585.19</v>
      </c>
      <c r="C25" s="172">
        <v>-230814.57</v>
      </c>
      <c r="D25" s="170">
        <v>1584770.6199999999</v>
      </c>
      <c r="E25" s="172">
        <v>834871.21</v>
      </c>
      <c r="F25" s="172">
        <v>834871.21</v>
      </c>
      <c r="G25" s="170">
        <v>-980713.98</v>
      </c>
    </row>
    <row r="26" spans="1:7" x14ac:dyDescent="0.25">
      <c r="A26" s="51" t="s">
        <v>251</v>
      </c>
      <c r="B26" s="172">
        <v>11972563.83</v>
      </c>
      <c r="C26" s="172">
        <v>-3857037.83</v>
      </c>
      <c r="D26" s="170">
        <v>8115526</v>
      </c>
      <c r="E26" s="172">
        <v>5831156</v>
      </c>
      <c r="F26" s="172">
        <v>5831156</v>
      </c>
      <c r="G26" s="170">
        <v>-6141407.8300000001</v>
      </c>
    </row>
    <row r="27" spans="1:7" x14ac:dyDescent="0.25">
      <c r="A27" s="51" t="s">
        <v>252</v>
      </c>
      <c r="B27" s="172">
        <v>0</v>
      </c>
      <c r="C27" s="172">
        <v>0</v>
      </c>
      <c r="D27" s="170">
        <v>0</v>
      </c>
      <c r="E27" s="172">
        <v>0</v>
      </c>
      <c r="F27" s="172">
        <v>0</v>
      </c>
      <c r="G27" s="170">
        <v>0</v>
      </c>
    </row>
    <row r="28" spans="1:7" x14ac:dyDescent="0.25">
      <c r="A28" s="43" t="s">
        <v>253</v>
      </c>
      <c r="B28" s="170">
        <v>2046495.67</v>
      </c>
      <c r="C28" s="170">
        <v>778722.19</v>
      </c>
      <c r="D28" s="170">
        <v>2825217.86</v>
      </c>
      <c r="E28" s="170">
        <v>1180027.1300000001</v>
      </c>
      <c r="F28" s="170">
        <v>1180027.1300000001</v>
      </c>
      <c r="G28" s="170">
        <v>-866468.5399999998</v>
      </c>
    </row>
    <row r="29" spans="1:7" x14ac:dyDescent="0.25">
      <c r="A29" s="51" t="s">
        <v>254</v>
      </c>
      <c r="B29" s="172">
        <v>5034.67</v>
      </c>
      <c r="C29" s="172">
        <v>3081.25</v>
      </c>
      <c r="D29" s="170">
        <v>8115.92</v>
      </c>
      <c r="E29" s="172">
        <v>7269.26</v>
      </c>
      <c r="F29" s="172">
        <v>7269.26</v>
      </c>
      <c r="G29" s="170">
        <v>2234.59</v>
      </c>
    </row>
    <row r="30" spans="1:7" x14ac:dyDescent="0.25">
      <c r="A30" s="51" t="s">
        <v>255</v>
      </c>
      <c r="B30" s="172">
        <v>192978</v>
      </c>
      <c r="C30" s="172">
        <v>38356</v>
      </c>
      <c r="D30" s="170">
        <v>231334</v>
      </c>
      <c r="E30" s="172">
        <v>115666.86</v>
      </c>
      <c r="F30" s="172">
        <v>115666.86</v>
      </c>
      <c r="G30" s="170">
        <v>-77311.14</v>
      </c>
    </row>
    <row r="31" spans="1:7" x14ac:dyDescent="0.25">
      <c r="A31" s="51" t="s">
        <v>256</v>
      </c>
      <c r="B31" s="172">
        <v>1443338</v>
      </c>
      <c r="C31" s="172">
        <v>-131428.17000000001</v>
      </c>
      <c r="D31" s="170">
        <v>1311909.83</v>
      </c>
      <c r="E31" s="172">
        <v>522404.21</v>
      </c>
      <c r="F31" s="172">
        <v>522404.21</v>
      </c>
      <c r="G31" s="170">
        <v>-920933.79</v>
      </c>
    </row>
    <row r="32" spans="1:7" x14ac:dyDescent="0.25">
      <c r="A32" s="51" t="s">
        <v>257</v>
      </c>
      <c r="B32" s="170">
        <v>0</v>
      </c>
      <c r="C32" s="170">
        <v>0</v>
      </c>
      <c r="D32" s="170">
        <v>0</v>
      </c>
      <c r="E32" s="170">
        <v>0</v>
      </c>
      <c r="F32" s="170">
        <v>0</v>
      </c>
      <c r="G32" s="170">
        <v>0</v>
      </c>
    </row>
    <row r="33" spans="1:7" ht="14.45" customHeight="1" x14ac:dyDescent="0.25">
      <c r="A33" s="51" t="s">
        <v>258</v>
      </c>
      <c r="B33" s="172">
        <v>405145</v>
      </c>
      <c r="C33" s="172">
        <v>868713.11</v>
      </c>
      <c r="D33" s="170">
        <v>1273858.1099999999</v>
      </c>
      <c r="E33" s="172">
        <v>534686.80000000005</v>
      </c>
      <c r="F33" s="172">
        <v>534686.80000000005</v>
      </c>
      <c r="G33" s="170">
        <v>129541.80000000005</v>
      </c>
    </row>
    <row r="34" spans="1:7" ht="14.45" customHeight="1" x14ac:dyDescent="0.25">
      <c r="A34" s="43" t="s">
        <v>259</v>
      </c>
      <c r="B34" s="172">
        <v>12918210</v>
      </c>
      <c r="C34" s="172">
        <v>15610203.25</v>
      </c>
      <c r="D34" s="170">
        <v>28528413.25</v>
      </c>
      <c r="E34" s="172">
        <v>9083728.2799999993</v>
      </c>
      <c r="F34" s="172">
        <v>8683784.3000000007</v>
      </c>
      <c r="G34" s="170">
        <v>-4234425.6999999993</v>
      </c>
    </row>
    <row r="35" spans="1:7" ht="14.45" customHeight="1" x14ac:dyDescent="0.25">
      <c r="A35" s="43" t="s">
        <v>260</v>
      </c>
      <c r="B35" s="170">
        <v>0</v>
      </c>
      <c r="C35" s="170">
        <v>0</v>
      </c>
      <c r="D35" s="170">
        <v>0</v>
      </c>
      <c r="E35" s="170">
        <v>0</v>
      </c>
      <c r="F35" s="170">
        <v>0</v>
      </c>
      <c r="G35" s="170">
        <v>0</v>
      </c>
    </row>
    <row r="36" spans="1:7" ht="14.45" customHeight="1" x14ac:dyDescent="0.25">
      <c r="A36" s="51" t="s">
        <v>261</v>
      </c>
      <c r="B36" s="172">
        <v>0</v>
      </c>
      <c r="C36" s="172">
        <v>0</v>
      </c>
      <c r="D36" s="170">
        <v>0</v>
      </c>
      <c r="E36" s="172">
        <v>0</v>
      </c>
      <c r="F36" s="172">
        <v>0</v>
      </c>
      <c r="G36" s="170">
        <v>0</v>
      </c>
    </row>
    <row r="37" spans="1:7" ht="14.45" customHeight="1" x14ac:dyDescent="0.25">
      <c r="A37" s="43" t="s">
        <v>262</v>
      </c>
      <c r="B37" s="170">
        <v>0</v>
      </c>
      <c r="C37" s="170">
        <v>0</v>
      </c>
      <c r="D37" s="170">
        <v>0</v>
      </c>
      <c r="E37" s="170">
        <v>0</v>
      </c>
      <c r="F37" s="170">
        <v>0</v>
      </c>
      <c r="G37" s="170">
        <v>0</v>
      </c>
    </row>
    <row r="38" spans="1:7" x14ac:dyDescent="0.25">
      <c r="A38" s="51" t="s">
        <v>263</v>
      </c>
      <c r="B38" s="170">
        <v>0</v>
      </c>
      <c r="C38" s="170">
        <v>0</v>
      </c>
      <c r="D38" s="170">
        <v>0</v>
      </c>
      <c r="E38" s="170">
        <v>0</v>
      </c>
      <c r="F38" s="170">
        <v>0</v>
      </c>
      <c r="G38" s="170">
        <v>0</v>
      </c>
    </row>
    <row r="39" spans="1:7" x14ac:dyDescent="0.25">
      <c r="A39" s="51" t="s">
        <v>264</v>
      </c>
      <c r="B39" s="170">
        <v>0</v>
      </c>
      <c r="C39" s="170">
        <v>0</v>
      </c>
      <c r="D39" s="170">
        <v>0</v>
      </c>
      <c r="E39" s="170">
        <v>0</v>
      </c>
      <c r="F39" s="170">
        <v>0</v>
      </c>
      <c r="G39" s="170">
        <v>0</v>
      </c>
    </row>
    <row r="40" spans="1:7" x14ac:dyDescent="0.25">
      <c r="A40" s="32"/>
      <c r="B40" s="170"/>
      <c r="C40" s="170"/>
      <c r="D40" s="170"/>
      <c r="E40" s="170"/>
      <c r="F40" s="170"/>
      <c r="G40" s="170"/>
    </row>
    <row r="41" spans="1:7" x14ac:dyDescent="0.25">
      <c r="A41" s="3" t="s">
        <v>265</v>
      </c>
      <c r="B41" s="171">
        <v>250647852.39999998</v>
      </c>
      <c r="C41" s="171">
        <v>33841552.049999997</v>
      </c>
      <c r="D41" s="171">
        <v>284489404.45000005</v>
      </c>
      <c r="E41" s="171">
        <v>161024234.34999999</v>
      </c>
      <c r="F41" s="171">
        <v>160091318.02000001</v>
      </c>
      <c r="G41" s="171">
        <v>-90556534.379999995</v>
      </c>
    </row>
    <row r="42" spans="1:7" x14ac:dyDescent="0.25">
      <c r="A42" s="3" t="s">
        <v>266</v>
      </c>
      <c r="B42" s="124"/>
      <c r="C42" s="124"/>
      <c r="D42" s="124"/>
      <c r="E42" s="124"/>
      <c r="F42" s="124"/>
      <c r="G42" s="122">
        <v>0</v>
      </c>
    </row>
    <row r="43" spans="1:7" x14ac:dyDescent="0.25">
      <c r="A43" s="32"/>
      <c r="B43" s="123"/>
      <c r="C43" s="123"/>
      <c r="D43" s="123"/>
      <c r="E43" s="123"/>
      <c r="F43" s="123"/>
      <c r="G43" s="123"/>
    </row>
    <row r="44" spans="1:7" x14ac:dyDescent="0.25">
      <c r="A44" s="3" t="s">
        <v>267</v>
      </c>
      <c r="B44" s="123"/>
      <c r="C44" s="123"/>
      <c r="D44" s="123"/>
      <c r="E44" s="123"/>
      <c r="F44" s="123"/>
      <c r="G44" s="123"/>
    </row>
    <row r="45" spans="1:7" x14ac:dyDescent="0.25">
      <c r="A45" s="43" t="s">
        <v>268</v>
      </c>
      <c r="B45" s="170">
        <v>70106695</v>
      </c>
      <c r="C45" s="170">
        <v>9091567.5500000007</v>
      </c>
      <c r="D45" s="170">
        <v>79198262.550000012</v>
      </c>
      <c r="E45" s="170">
        <v>40431479.609999999</v>
      </c>
      <c r="F45" s="170">
        <v>40428845.299999997</v>
      </c>
      <c r="G45" s="170">
        <v>-29677849.700000003</v>
      </c>
    </row>
    <row r="46" spans="1:7" x14ac:dyDescent="0.25">
      <c r="A46" s="54" t="s">
        <v>269</v>
      </c>
      <c r="B46" s="170">
        <v>0</v>
      </c>
      <c r="C46" s="170">
        <v>0</v>
      </c>
      <c r="D46" s="170">
        <v>0</v>
      </c>
      <c r="E46" s="170">
        <v>0</v>
      </c>
      <c r="F46" s="170">
        <v>0</v>
      </c>
      <c r="G46" s="170">
        <v>0</v>
      </c>
    </row>
    <row r="47" spans="1:7" x14ac:dyDescent="0.25">
      <c r="A47" s="54" t="s">
        <v>270</v>
      </c>
      <c r="B47" s="170">
        <v>0</v>
      </c>
      <c r="C47" s="170">
        <v>0</v>
      </c>
      <c r="D47" s="170">
        <v>0</v>
      </c>
      <c r="E47" s="170">
        <v>0</v>
      </c>
      <c r="F47" s="170">
        <v>0</v>
      </c>
      <c r="G47" s="170">
        <v>0</v>
      </c>
    </row>
    <row r="48" spans="1:7" x14ac:dyDescent="0.25">
      <c r="A48" s="54" t="s">
        <v>271</v>
      </c>
      <c r="B48" s="172">
        <v>23985620</v>
      </c>
      <c r="C48" s="172">
        <v>2589579.38</v>
      </c>
      <c r="D48" s="170">
        <v>26575199.379999999</v>
      </c>
      <c r="E48" s="172">
        <v>14453769.359999999</v>
      </c>
      <c r="F48" s="172">
        <v>14453769.359999999</v>
      </c>
      <c r="G48" s="170">
        <v>-9531850.6400000006</v>
      </c>
    </row>
    <row r="49" spans="1:7" ht="30" x14ac:dyDescent="0.25">
      <c r="A49" s="54" t="s">
        <v>272</v>
      </c>
      <c r="B49" s="172">
        <v>46121075</v>
      </c>
      <c r="C49" s="172">
        <v>4211848.49</v>
      </c>
      <c r="D49" s="170">
        <v>50332923.490000002</v>
      </c>
      <c r="E49" s="172">
        <v>25157254.699999999</v>
      </c>
      <c r="F49" s="172">
        <v>25154620.390000001</v>
      </c>
      <c r="G49" s="170">
        <v>-20966454.609999999</v>
      </c>
    </row>
    <row r="50" spans="1:7" x14ac:dyDescent="0.25">
      <c r="A50" s="54" t="s">
        <v>273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</row>
    <row r="51" spans="1:7" x14ac:dyDescent="0.25">
      <c r="A51" s="54" t="s">
        <v>274</v>
      </c>
      <c r="B51" s="170">
        <v>0</v>
      </c>
      <c r="C51" s="170">
        <v>0</v>
      </c>
      <c r="D51" s="170">
        <v>0</v>
      </c>
      <c r="E51" s="170">
        <v>0</v>
      </c>
      <c r="F51" s="170">
        <v>0</v>
      </c>
      <c r="G51" s="170">
        <v>0</v>
      </c>
    </row>
    <row r="52" spans="1:7" ht="30" x14ac:dyDescent="0.25">
      <c r="A52" s="55" t="s">
        <v>275</v>
      </c>
      <c r="B52" s="170">
        <v>0</v>
      </c>
      <c r="C52" s="170">
        <v>0</v>
      </c>
      <c r="D52" s="170">
        <v>0</v>
      </c>
      <c r="E52" s="170">
        <v>0</v>
      </c>
      <c r="F52" s="170">
        <v>0</v>
      </c>
      <c r="G52" s="170">
        <v>0</v>
      </c>
    </row>
    <row r="53" spans="1:7" x14ac:dyDescent="0.25">
      <c r="A53" s="51" t="s">
        <v>276</v>
      </c>
      <c r="B53" s="172">
        <v>0</v>
      </c>
      <c r="C53" s="172">
        <v>2290139.6800000002</v>
      </c>
      <c r="D53" s="170">
        <v>2290139.6800000002</v>
      </c>
      <c r="E53" s="172">
        <v>820455.55</v>
      </c>
      <c r="F53" s="172">
        <v>820455.55</v>
      </c>
      <c r="G53" s="170">
        <v>820455.55</v>
      </c>
    </row>
    <row r="54" spans="1:7" x14ac:dyDescent="0.25">
      <c r="A54" s="43" t="s">
        <v>277</v>
      </c>
      <c r="B54" s="170">
        <v>0</v>
      </c>
      <c r="C54" s="170">
        <v>0</v>
      </c>
      <c r="D54" s="170">
        <v>0</v>
      </c>
      <c r="E54" s="170">
        <v>0</v>
      </c>
      <c r="F54" s="170">
        <v>0</v>
      </c>
      <c r="G54" s="170">
        <v>0</v>
      </c>
    </row>
    <row r="55" spans="1:7" x14ac:dyDescent="0.25">
      <c r="A55" s="55" t="s">
        <v>278</v>
      </c>
      <c r="B55" s="170">
        <v>0</v>
      </c>
      <c r="C55" s="170">
        <v>0</v>
      </c>
      <c r="D55" s="170">
        <v>0</v>
      </c>
      <c r="E55" s="170">
        <v>0</v>
      </c>
      <c r="F55" s="170">
        <v>0</v>
      </c>
      <c r="G55" s="170">
        <v>0</v>
      </c>
    </row>
    <row r="56" spans="1:7" x14ac:dyDescent="0.25">
      <c r="A56" s="54" t="s">
        <v>279</v>
      </c>
      <c r="B56" s="170">
        <v>0</v>
      </c>
      <c r="C56" s="170">
        <v>0</v>
      </c>
      <c r="D56" s="170">
        <v>0</v>
      </c>
      <c r="E56" s="170">
        <v>0</v>
      </c>
      <c r="F56" s="170">
        <v>0</v>
      </c>
      <c r="G56" s="170">
        <v>0</v>
      </c>
    </row>
    <row r="57" spans="1:7" x14ac:dyDescent="0.25">
      <c r="A57" s="54" t="s">
        <v>280</v>
      </c>
      <c r="B57" s="170">
        <v>0</v>
      </c>
      <c r="C57" s="170">
        <v>0</v>
      </c>
      <c r="D57" s="170">
        <v>0</v>
      </c>
      <c r="E57" s="170">
        <v>0</v>
      </c>
      <c r="F57" s="170">
        <v>0</v>
      </c>
      <c r="G57" s="170">
        <v>0</v>
      </c>
    </row>
    <row r="58" spans="1:7" x14ac:dyDescent="0.25">
      <c r="A58" s="55" t="s">
        <v>281</v>
      </c>
      <c r="B58" s="172">
        <v>0</v>
      </c>
      <c r="C58" s="172">
        <v>0</v>
      </c>
      <c r="D58" s="170">
        <v>0</v>
      </c>
      <c r="E58" s="172">
        <v>0</v>
      </c>
      <c r="F58" s="172">
        <v>0</v>
      </c>
      <c r="G58" s="170">
        <v>0</v>
      </c>
    </row>
    <row r="59" spans="1:7" x14ac:dyDescent="0.25">
      <c r="A59" s="43" t="s">
        <v>282</v>
      </c>
      <c r="B59" s="170">
        <v>0</v>
      </c>
      <c r="C59" s="170">
        <v>0</v>
      </c>
      <c r="D59" s="170">
        <v>0</v>
      </c>
      <c r="E59" s="170">
        <v>0</v>
      </c>
      <c r="F59" s="170">
        <v>0</v>
      </c>
      <c r="G59" s="170">
        <v>0</v>
      </c>
    </row>
    <row r="60" spans="1:7" x14ac:dyDescent="0.25">
      <c r="A60" s="54" t="s">
        <v>283</v>
      </c>
      <c r="B60" s="172">
        <v>0</v>
      </c>
      <c r="C60" s="172">
        <v>0</v>
      </c>
      <c r="D60" s="170">
        <v>0</v>
      </c>
      <c r="E60" s="172">
        <v>0</v>
      </c>
      <c r="F60" s="172">
        <v>0</v>
      </c>
      <c r="G60" s="170">
        <v>0</v>
      </c>
    </row>
    <row r="61" spans="1:7" x14ac:dyDescent="0.25">
      <c r="A61" s="54" t="s">
        <v>284</v>
      </c>
      <c r="B61" s="172">
        <v>0</v>
      </c>
      <c r="C61" s="172">
        <v>0</v>
      </c>
      <c r="D61" s="170">
        <v>0</v>
      </c>
      <c r="E61" s="172">
        <v>0</v>
      </c>
      <c r="F61" s="172">
        <v>0</v>
      </c>
      <c r="G61" s="170">
        <v>0</v>
      </c>
    </row>
    <row r="62" spans="1:7" x14ac:dyDescent="0.25">
      <c r="A62" s="43" t="s">
        <v>285</v>
      </c>
      <c r="B62" s="172">
        <v>0</v>
      </c>
      <c r="C62" s="172">
        <v>0</v>
      </c>
      <c r="D62" s="170">
        <v>0</v>
      </c>
      <c r="E62" s="172">
        <v>0</v>
      </c>
      <c r="F62" s="172">
        <v>0</v>
      </c>
      <c r="G62" s="170">
        <v>0</v>
      </c>
    </row>
    <row r="63" spans="1:7" x14ac:dyDescent="0.25">
      <c r="A63" s="43" t="s">
        <v>286</v>
      </c>
      <c r="B63" s="172">
        <v>0</v>
      </c>
      <c r="C63" s="172">
        <v>0</v>
      </c>
      <c r="D63" s="170">
        <v>0</v>
      </c>
      <c r="E63" s="172">
        <v>0</v>
      </c>
      <c r="F63" s="172">
        <v>0</v>
      </c>
      <c r="G63" s="170">
        <v>0</v>
      </c>
    </row>
    <row r="64" spans="1:7" x14ac:dyDescent="0.25">
      <c r="A64" s="32"/>
      <c r="B64" s="173"/>
      <c r="C64" s="173"/>
      <c r="D64" s="173"/>
      <c r="E64" s="173"/>
      <c r="F64" s="173"/>
      <c r="G64" s="173"/>
    </row>
    <row r="65" spans="1:7" x14ac:dyDescent="0.25">
      <c r="A65" s="3" t="s">
        <v>287</v>
      </c>
      <c r="B65" s="171">
        <v>70106695</v>
      </c>
      <c r="C65" s="171">
        <v>9091567.5500000007</v>
      </c>
      <c r="D65" s="171">
        <v>79198262.550000012</v>
      </c>
      <c r="E65" s="171">
        <v>40431479.609999999</v>
      </c>
      <c r="F65" s="171">
        <v>40428845.299999997</v>
      </c>
      <c r="G65" s="171">
        <v>-29677849.700000003</v>
      </c>
    </row>
    <row r="66" spans="1:7" x14ac:dyDescent="0.25">
      <c r="A66" s="32"/>
      <c r="B66" s="173"/>
      <c r="C66" s="173"/>
      <c r="D66" s="173"/>
      <c r="E66" s="173"/>
      <c r="F66" s="173"/>
      <c r="G66" s="173"/>
    </row>
    <row r="67" spans="1:7" x14ac:dyDescent="0.25">
      <c r="A67" s="3" t="s">
        <v>288</v>
      </c>
      <c r="B67" s="171">
        <v>0</v>
      </c>
      <c r="C67" s="171">
        <v>0</v>
      </c>
      <c r="D67" s="171">
        <v>0</v>
      </c>
      <c r="E67" s="171">
        <v>0</v>
      </c>
      <c r="F67" s="171">
        <v>0</v>
      </c>
      <c r="G67" s="171">
        <v>0</v>
      </c>
    </row>
    <row r="68" spans="1:7" x14ac:dyDescent="0.25">
      <c r="A68" s="43" t="s">
        <v>289</v>
      </c>
      <c r="B68" s="172">
        <v>0</v>
      </c>
      <c r="C68" s="172">
        <v>0</v>
      </c>
      <c r="D68" s="170">
        <v>0</v>
      </c>
      <c r="E68" s="172">
        <v>0</v>
      </c>
      <c r="F68" s="172">
        <v>0</v>
      </c>
      <c r="G68" s="170">
        <v>0</v>
      </c>
    </row>
    <row r="69" spans="1:7" x14ac:dyDescent="0.25">
      <c r="A69" s="32"/>
      <c r="B69" s="173"/>
      <c r="C69" s="173"/>
      <c r="D69" s="173"/>
      <c r="E69" s="173"/>
      <c r="F69" s="173"/>
      <c r="G69" s="173"/>
    </row>
    <row r="70" spans="1:7" x14ac:dyDescent="0.25">
      <c r="A70" s="3" t="s">
        <v>290</v>
      </c>
      <c r="B70" s="171">
        <v>320754547.39999998</v>
      </c>
      <c r="C70" s="171">
        <v>42933119.599999994</v>
      </c>
      <c r="D70" s="171">
        <v>363687667.00000006</v>
      </c>
      <c r="E70" s="171">
        <v>201455713.95999998</v>
      </c>
      <c r="F70" s="171">
        <v>200520163.31999999</v>
      </c>
      <c r="G70" s="171">
        <v>-120234384.08</v>
      </c>
    </row>
    <row r="71" spans="1:7" x14ac:dyDescent="0.25">
      <c r="A71" s="32"/>
      <c r="B71" s="173"/>
      <c r="C71" s="173"/>
      <c r="D71" s="173"/>
      <c r="E71" s="173"/>
      <c r="F71" s="173"/>
      <c r="G71" s="173"/>
    </row>
    <row r="72" spans="1:7" x14ac:dyDescent="0.25">
      <c r="A72" s="3" t="s">
        <v>291</v>
      </c>
      <c r="B72" s="173"/>
      <c r="C72" s="173"/>
      <c r="D72" s="173"/>
      <c r="E72" s="173"/>
      <c r="F72" s="173"/>
      <c r="G72" s="173"/>
    </row>
    <row r="73" spans="1:7" ht="30" x14ac:dyDescent="0.25">
      <c r="A73" s="47" t="s">
        <v>292</v>
      </c>
      <c r="B73" s="172">
        <v>0</v>
      </c>
      <c r="C73" s="172">
        <v>0</v>
      </c>
      <c r="D73" s="170">
        <v>0</v>
      </c>
      <c r="E73" s="172">
        <v>0</v>
      </c>
      <c r="F73" s="172">
        <v>0</v>
      </c>
      <c r="G73" s="170">
        <v>0</v>
      </c>
    </row>
    <row r="74" spans="1:7" ht="30" x14ac:dyDescent="0.25">
      <c r="A74" s="47" t="s">
        <v>293</v>
      </c>
      <c r="B74" s="172">
        <v>0</v>
      </c>
      <c r="C74" s="172">
        <v>0</v>
      </c>
      <c r="D74" s="170">
        <v>0</v>
      </c>
      <c r="E74" s="172">
        <v>0</v>
      </c>
      <c r="F74" s="172">
        <v>0</v>
      </c>
      <c r="G74" s="170">
        <v>0</v>
      </c>
    </row>
    <row r="75" spans="1:7" x14ac:dyDescent="0.25">
      <c r="A75" s="14" t="s">
        <v>294</v>
      </c>
      <c r="B75" s="171">
        <v>0</v>
      </c>
      <c r="C75" s="171">
        <v>0</v>
      </c>
      <c r="D75" s="171">
        <v>0</v>
      </c>
      <c r="E75" s="171">
        <v>0</v>
      </c>
      <c r="F75" s="171">
        <v>0</v>
      </c>
      <c r="G75" s="171">
        <v>0</v>
      </c>
    </row>
    <row r="76" spans="1:7" x14ac:dyDescent="0.25">
      <c r="A76" s="41"/>
      <c r="B76" s="56"/>
      <c r="C76" s="56"/>
      <c r="D76" s="56"/>
      <c r="E76" s="56"/>
      <c r="F76" s="56"/>
      <c r="G76" s="5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23" zoomScale="75" zoomScaleNormal="75" workbookViewId="0">
      <selection activeCell="F163" sqref="F16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92" t="s">
        <v>295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x14ac:dyDescent="0.25">
      <c r="A3" s="180" t="s">
        <v>296</v>
      </c>
      <c r="B3" s="181"/>
      <c r="C3" s="181"/>
      <c r="D3" s="181"/>
      <c r="E3" s="181"/>
      <c r="F3" s="181"/>
      <c r="G3" s="182"/>
    </row>
    <row r="4" spans="1:7" x14ac:dyDescent="0.25">
      <c r="A4" s="180" t="s">
        <v>297</v>
      </c>
      <c r="B4" s="181"/>
      <c r="C4" s="181"/>
      <c r="D4" s="181"/>
      <c r="E4" s="181"/>
      <c r="F4" s="181"/>
      <c r="G4" s="182"/>
    </row>
    <row r="5" spans="1:7" x14ac:dyDescent="0.25">
      <c r="A5" s="180" t="str">
        <f>'Formato 3'!A4</f>
        <v>Del 1 de enero al 30 de Junio de 2026</v>
      </c>
      <c r="B5" s="181"/>
      <c r="C5" s="181"/>
      <c r="D5" s="181"/>
      <c r="E5" s="181"/>
      <c r="F5" s="181"/>
      <c r="G5" s="182"/>
    </row>
    <row r="6" spans="1:7" x14ac:dyDescent="0.25">
      <c r="A6" s="183" t="s">
        <v>2</v>
      </c>
      <c r="B6" s="184"/>
      <c r="C6" s="184"/>
      <c r="D6" s="184"/>
      <c r="E6" s="184"/>
      <c r="F6" s="184"/>
      <c r="G6" s="185"/>
    </row>
    <row r="7" spans="1:7" x14ac:dyDescent="0.25">
      <c r="A7" s="190" t="s">
        <v>5</v>
      </c>
      <c r="B7" s="190" t="s">
        <v>298</v>
      </c>
      <c r="C7" s="190"/>
      <c r="D7" s="190"/>
      <c r="E7" s="190"/>
      <c r="F7" s="190"/>
      <c r="G7" s="191" t="s">
        <v>299</v>
      </c>
    </row>
    <row r="8" spans="1:7" ht="30" x14ac:dyDescent="0.25">
      <c r="A8" s="190"/>
      <c r="B8" s="7" t="s">
        <v>204</v>
      </c>
      <c r="C8" s="7" t="s">
        <v>300</v>
      </c>
      <c r="D8" s="7" t="s">
        <v>301</v>
      </c>
      <c r="E8" s="7" t="s">
        <v>189</v>
      </c>
      <c r="F8" s="7" t="s">
        <v>302</v>
      </c>
      <c r="G8" s="190"/>
    </row>
    <row r="9" spans="1:7" x14ac:dyDescent="0.25">
      <c r="A9" s="21" t="s">
        <v>303</v>
      </c>
      <c r="B9" s="125">
        <f>B10+B18+B189+B28+B38+B48+B58+B62+B71+B75</f>
        <v>250647852.39999998</v>
      </c>
      <c r="C9" s="125">
        <f t="shared" ref="C9:G9" si="0">C10+C18+C189+C28+C38+C48+C58+C62+C71+C75</f>
        <v>46413726.609999999</v>
      </c>
      <c r="D9" s="125">
        <f t="shared" si="0"/>
        <v>297061579.00999999</v>
      </c>
      <c r="E9" s="125">
        <f t="shared" si="0"/>
        <v>130238059.89000002</v>
      </c>
      <c r="F9" s="125">
        <f t="shared" si="0"/>
        <v>129882914.29000002</v>
      </c>
      <c r="G9" s="125">
        <f t="shared" si="0"/>
        <v>166823519.12000003</v>
      </c>
    </row>
    <row r="10" spans="1:7" x14ac:dyDescent="0.25">
      <c r="A10" s="57" t="s">
        <v>304</v>
      </c>
      <c r="B10" s="126">
        <f>SUM(B11:B17)</f>
        <v>149229012.40000001</v>
      </c>
      <c r="C10" s="126">
        <f t="shared" ref="C10:G10" si="1">SUM(C11:C17)</f>
        <v>4255007.68</v>
      </c>
      <c r="D10" s="126">
        <f t="shared" si="1"/>
        <v>153484020.08000001</v>
      </c>
      <c r="E10" s="126">
        <f t="shared" si="1"/>
        <v>62733826.439999998</v>
      </c>
      <c r="F10" s="126">
        <f t="shared" si="1"/>
        <v>62733826.439999998</v>
      </c>
      <c r="G10" s="126">
        <f t="shared" si="1"/>
        <v>90750193.640000015</v>
      </c>
    </row>
    <row r="11" spans="1:7" x14ac:dyDescent="0.25">
      <c r="A11" s="58" t="s">
        <v>305</v>
      </c>
      <c r="B11" s="128">
        <v>82254904.420000002</v>
      </c>
      <c r="C11" s="128">
        <v>1687485.87</v>
      </c>
      <c r="D11" s="126">
        <f>B11+C11</f>
        <v>83942390.290000007</v>
      </c>
      <c r="E11" s="128">
        <v>38228964</v>
      </c>
      <c r="F11" s="128">
        <v>38228964</v>
      </c>
      <c r="G11" s="126">
        <f>D11-E11</f>
        <v>45713426.290000007</v>
      </c>
    </row>
    <row r="12" spans="1:7" x14ac:dyDescent="0.25">
      <c r="A12" s="58" t="s">
        <v>306</v>
      </c>
      <c r="B12" s="128">
        <v>710400</v>
      </c>
      <c r="C12" s="128">
        <v>0</v>
      </c>
      <c r="D12" s="126">
        <f t="shared" ref="D12:D17" si="2">B12+C12</f>
        <v>710400</v>
      </c>
      <c r="E12" s="128">
        <v>345200</v>
      </c>
      <c r="F12" s="128">
        <v>345200</v>
      </c>
      <c r="G12" s="126">
        <f t="shared" ref="G12:G17" si="3">D12-E12</f>
        <v>365200</v>
      </c>
    </row>
    <row r="13" spans="1:7" x14ac:dyDescent="0.25">
      <c r="A13" s="58" t="s">
        <v>307</v>
      </c>
      <c r="B13" s="128">
        <v>22948342.84</v>
      </c>
      <c r="C13" s="128">
        <v>0</v>
      </c>
      <c r="D13" s="126">
        <f t="shared" si="2"/>
        <v>22948342.84</v>
      </c>
      <c r="E13" s="128">
        <v>2416640.36</v>
      </c>
      <c r="F13" s="128">
        <v>2416640.36</v>
      </c>
      <c r="G13" s="126">
        <f t="shared" si="3"/>
        <v>20531702.48</v>
      </c>
    </row>
    <row r="14" spans="1:7" x14ac:dyDescent="0.25">
      <c r="A14" s="58" t="s">
        <v>308</v>
      </c>
      <c r="B14" s="128">
        <v>370000</v>
      </c>
      <c r="C14" s="128">
        <v>0</v>
      </c>
      <c r="D14" s="126">
        <f t="shared" si="2"/>
        <v>370000</v>
      </c>
      <c r="E14" s="128">
        <v>184422.26</v>
      </c>
      <c r="F14" s="128">
        <v>184422.26</v>
      </c>
      <c r="G14" s="126">
        <f t="shared" si="3"/>
        <v>185577.74</v>
      </c>
    </row>
    <row r="15" spans="1:7" x14ac:dyDescent="0.25">
      <c r="A15" s="58" t="s">
        <v>309</v>
      </c>
      <c r="B15" s="128">
        <v>42945365.140000001</v>
      </c>
      <c r="C15" s="128">
        <v>2567521.81</v>
      </c>
      <c r="D15" s="126">
        <f t="shared" si="2"/>
        <v>45512886.950000003</v>
      </c>
      <c r="E15" s="128">
        <v>21558599.82</v>
      </c>
      <c r="F15" s="128">
        <v>21558599.82</v>
      </c>
      <c r="G15" s="126">
        <f t="shared" si="3"/>
        <v>23954287.130000003</v>
      </c>
    </row>
    <row r="16" spans="1:7" x14ac:dyDescent="0.25">
      <c r="A16" s="58" t="s">
        <v>310</v>
      </c>
      <c r="B16" s="126">
        <v>0</v>
      </c>
      <c r="C16" s="126">
        <v>0</v>
      </c>
      <c r="D16" s="126">
        <f t="shared" si="2"/>
        <v>0</v>
      </c>
      <c r="E16" s="126">
        <v>0</v>
      </c>
      <c r="F16" s="126">
        <v>0</v>
      </c>
      <c r="G16" s="126">
        <f t="shared" si="3"/>
        <v>0</v>
      </c>
    </row>
    <row r="17" spans="1:7" x14ac:dyDescent="0.25">
      <c r="A17" s="58" t="s">
        <v>311</v>
      </c>
      <c r="B17" s="126">
        <v>0</v>
      </c>
      <c r="C17" s="126">
        <v>0</v>
      </c>
      <c r="D17" s="126">
        <f t="shared" si="2"/>
        <v>0</v>
      </c>
      <c r="E17" s="126">
        <v>0</v>
      </c>
      <c r="F17" s="126">
        <v>0</v>
      </c>
      <c r="G17" s="126">
        <f t="shared" si="3"/>
        <v>0</v>
      </c>
    </row>
    <row r="18" spans="1:7" x14ac:dyDescent="0.25">
      <c r="A18" s="57" t="s">
        <v>312</v>
      </c>
      <c r="B18" s="126">
        <f>SUM(B19:B27)</f>
        <v>10570404.859999999</v>
      </c>
      <c r="C18" s="126">
        <f t="shared" ref="C18:G18" si="4">SUM(C19:C27)</f>
        <v>867991.96</v>
      </c>
      <c r="D18" s="126">
        <f t="shared" si="4"/>
        <v>11438396.82</v>
      </c>
      <c r="E18" s="126">
        <f t="shared" si="4"/>
        <v>6240409.7800000003</v>
      </c>
      <c r="F18" s="126">
        <f t="shared" si="4"/>
        <v>6227913.7800000003</v>
      </c>
      <c r="G18" s="126">
        <f t="shared" si="4"/>
        <v>5197987.04</v>
      </c>
    </row>
    <row r="19" spans="1:7" x14ac:dyDescent="0.25">
      <c r="A19" s="58" t="s">
        <v>313</v>
      </c>
      <c r="B19" s="128">
        <v>1583500</v>
      </c>
      <c r="C19" s="128">
        <v>-18397</v>
      </c>
      <c r="D19" s="126">
        <f t="shared" ref="D19:D27" si="5">B19+C19</f>
        <v>1565103</v>
      </c>
      <c r="E19" s="128">
        <v>571318.57999999996</v>
      </c>
      <c r="F19" s="128">
        <v>571318.57999999996</v>
      </c>
      <c r="G19" s="126">
        <f t="shared" ref="G19:G27" si="6">D19-E19</f>
        <v>993784.42</v>
      </c>
    </row>
    <row r="20" spans="1:7" x14ac:dyDescent="0.25">
      <c r="A20" s="58" t="s">
        <v>314</v>
      </c>
      <c r="B20" s="128">
        <v>2555200</v>
      </c>
      <c r="C20" s="128">
        <v>3221.5</v>
      </c>
      <c r="D20" s="126">
        <f t="shared" si="5"/>
        <v>2558421.5</v>
      </c>
      <c r="E20" s="128">
        <v>1275269.96</v>
      </c>
      <c r="F20" s="128">
        <v>1275269.96</v>
      </c>
      <c r="G20" s="126">
        <f t="shared" si="6"/>
        <v>1283151.54</v>
      </c>
    </row>
    <row r="21" spans="1:7" x14ac:dyDescent="0.25">
      <c r="A21" s="58" t="s">
        <v>315</v>
      </c>
      <c r="B21" s="126">
        <v>0</v>
      </c>
      <c r="C21" s="126">
        <v>0</v>
      </c>
      <c r="D21" s="126">
        <f t="shared" si="5"/>
        <v>0</v>
      </c>
      <c r="E21" s="126">
        <v>0</v>
      </c>
      <c r="F21" s="126">
        <v>0</v>
      </c>
      <c r="G21" s="126">
        <f t="shared" si="6"/>
        <v>0</v>
      </c>
    </row>
    <row r="22" spans="1:7" x14ac:dyDescent="0.25">
      <c r="A22" s="58" t="s">
        <v>316</v>
      </c>
      <c r="B22" s="128">
        <v>2065300</v>
      </c>
      <c r="C22" s="128">
        <v>838652</v>
      </c>
      <c r="D22" s="126">
        <f t="shared" si="5"/>
        <v>2903952</v>
      </c>
      <c r="E22" s="128">
        <v>2098175.4500000002</v>
      </c>
      <c r="F22" s="128">
        <v>2094755.45</v>
      </c>
      <c r="G22" s="126">
        <f t="shared" si="6"/>
        <v>805776.54999999981</v>
      </c>
    </row>
    <row r="23" spans="1:7" x14ac:dyDescent="0.25">
      <c r="A23" s="58" t="s">
        <v>317</v>
      </c>
      <c r="B23" s="128">
        <v>573700</v>
      </c>
      <c r="C23" s="128">
        <v>-62792</v>
      </c>
      <c r="D23" s="126">
        <f t="shared" si="5"/>
        <v>510908</v>
      </c>
      <c r="E23" s="128">
        <v>378963.33</v>
      </c>
      <c r="F23" s="128">
        <v>376527.33</v>
      </c>
      <c r="G23" s="126">
        <f t="shared" si="6"/>
        <v>131944.66999999998</v>
      </c>
    </row>
    <row r="24" spans="1:7" x14ac:dyDescent="0.25">
      <c r="A24" s="58" t="s">
        <v>318</v>
      </c>
      <c r="B24" s="128">
        <v>2481200</v>
      </c>
      <c r="C24" s="128">
        <v>-9330</v>
      </c>
      <c r="D24" s="126">
        <f t="shared" si="5"/>
        <v>2471870</v>
      </c>
      <c r="E24" s="128">
        <v>1156549.52</v>
      </c>
      <c r="F24" s="128">
        <v>1151009.52</v>
      </c>
      <c r="G24" s="126">
        <f t="shared" si="6"/>
        <v>1315320.48</v>
      </c>
    </row>
    <row r="25" spans="1:7" x14ac:dyDescent="0.25">
      <c r="A25" s="58" t="s">
        <v>319</v>
      </c>
      <c r="B25" s="128">
        <v>296000</v>
      </c>
      <c r="C25" s="128">
        <v>68488</v>
      </c>
      <c r="D25" s="126">
        <f t="shared" si="5"/>
        <v>364488</v>
      </c>
      <c r="E25" s="128">
        <v>200223.4</v>
      </c>
      <c r="F25" s="128">
        <v>200223.4</v>
      </c>
      <c r="G25" s="126">
        <f t="shared" si="6"/>
        <v>164264.6</v>
      </c>
    </row>
    <row r="26" spans="1:7" x14ac:dyDescent="0.25">
      <c r="A26" s="58" t="s">
        <v>320</v>
      </c>
      <c r="B26" s="126">
        <v>0</v>
      </c>
      <c r="C26" s="126">
        <v>0</v>
      </c>
      <c r="D26" s="126">
        <f t="shared" si="5"/>
        <v>0</v>
      </c>
      <c r="E26" s="126">
        <v>0</v>
      </c>
      <c r="F26" s="126">
        <v>0</v>
      </c>
      <c r="G26" s="126">
        <f t="shared" si="6"/>
        <v>0</v>
      </c>
    </row>
    <row r="27" spans="1:7" x14ac:dyDescent="0.25">
      <c r="A27" s="58" t="s">
        <v>321</v>
      </c>
      <c r="B27" s="128">
        <v>1015504.86</v>
      </c>
      <c r="C27" s="128">
        <v>48149.46</v>
      </c>
      <c r="D27" s="126">
        <f t="shared" si="5"/>
        <v>1063654.32</v>
      </c>
      <c r="E27" s="128">
        <v>559909.54</v>
      </c>
      <c r="F27" s="128">
        <v>558809.54</v>
      </c>
      <c r="G27" s="126">
        <f t="shared" si="6"/>
        <v>503744.78</v>
      </c>
    </row>
    <row r="28" spans="1:7" x14ac:dyDescent="0.25">
      <c r="A28" s="57" t="s">
        <v>322</v>
      </c>
      <c r="B28" s="126">
        <f>SUM(B29:B37)</f>
        <v>25665197.789999999</v>
      </c>
      <c r="C28" s="126">
        <f t="shared" ref="C28:G28" si="7">SUM(C29:C37)</f>
        <v>4911505.5999999996</v>
      </c>
      <c r="D28" s="126">
        <f t="shared" si="7"/>
        <v>30576703.390000001</v>
      </c>
      <c r="E28" s="126">
        <f t="shared" si="7"/>
        <v>17031537.810000002</v>
      </c>
      <c r="F28" s="126">
        <f t="shared" si="7"/>
        <v>17030888.210000001</v>
      </c>
      <c r="G28" s="126">
        <f t="shared" si="7"/>
        <v>13545165.580000002</v>
      </c>
    </row>
    <row r="29" spans="1:7" x14ac:dyDescent="0.25">
      <c r="A29" s="58" t="s">
        <v>323</v>
      </c>
      <c r="B29" s="128">
        <v>4456537</v>
      </c>
      <c r="C29" s="128">
        <v>73000</v>
      </c>
      <c r="D29" s="126">
        <f t="shared" ref="D29:D82" si="8">B29+C29</f>
        <v>4529537</v>
      </c>
      <c r="E29" s="128">
        <v>2223558.0299999998</v>
      </c>
      <c r="F29" s="128">
        <v>2223558.0299999998</v>
      </c>
      <c r="G29" s="126">
        <f t="shared" ref="G29:G37" si="9">D29-E29</f>
        <v>2305978.9700000002</v>
      </c>
    </row>
    <row r="30" spans="1:7" x14ac:dyDescent="0.25">
      <c r="A30" s="58" t="s">
        <v>324</v>
      </c>
      <c r="B30" s="128">
        <v>1323401</v>
      </c>
      <c r="C30" s="128">
        <v>1055940</v>
      </c>
      <c r="D30" s="126">
        <f t="shared" si="8"/>
        <v>2379341</v>
      </c>
      <c r="E30" s="128">
        <v>943692.2</v>
      </c>
      <c r="F30" s="128">
        <v>943692.2</v>
      </c>
      <c r="G30" s="126">
        <f t="shared" si="9"/>
        <v>1435648.8</v>
      </c>
    </row>
    <row r="31" spans="1:7" x14ac:dyDescent="0.25">
      <c r="A31" s="58" t="s">
        <v>325</v>
      </c>
      <c r="B31" s="128">
        <v>1491260</v>
      </c>
      <c r="C31" s="128">
        <v>808522</v>
      </c>
      <c r="D31" s="126">
        <f t="shared" si="8"/>
        <v>2299782</v>
      </c>
      <c r="E31" s="128">
        <v>825294.5</v>
      </c>
      <c r="F31" s="128">
        <v>825294.5</v>
      </c>
      <c r="G31" s="126">
        <f t="shared" si="9"/>
        <v>1474487.5</v>
      </c>
    </row>
    <row r="32" spans="1:7" x14ac:dyDescent="0.25">
      <c r="A32" s="58" t="s">
        <v>326</v>
      </c>
      <c r="B32" s="128">
        <v>283000</v>
      </c>
      <c r="C32" s="128">
        <v>185189.46</v>
      </c>
      <c r="D32" s="126">
        <f t="shared" si="8"/>
        <v>468189.45999999996</v>
      </c>
      <c r="E32" s="128">
        <v>450800.61</v>
      </c>
      <c r="F32" s="128">
        <v>450800.61</v>
      </c>
      <c r="G32" s="126">
        <f t="shared" si="9"/>
        <v>17388.849999999977</v>
      </c>
    </row>
    <row r="33" spans="1:7" ht="14.45" customHeight="1" x14ac:dyDescent="0.25">
      <c r="A33" s="58" t="s">
        <v>327</v>
      </c>
      <c r="B33" s="128">
        <v>792000</v>
      </c>
      <c r="C33" s="128">
        <v>305958.33</v>
      </c>
      <c r="D33" s="126">
        <f t="shared" si="8"/>
        <v>1097958.33</v>
      </c>
      <c r="E33" s="128">
        <v>572335.81999999995</v>
      </c>
      <c r="F33" s="128">
        <v>572335.81999999995</v>
      </c>
      <c r="G33" s="126">
        <f t="shared" si="9"/>
        <v>525622.51000000013</v>
      </c>
    </row>
    <row r="34" spans="1:7" ht="14.45" customHeight="1" x14ac:dyDescent="0.25">
      <c r="A34" s="58" t="s">
        <v>328</v>
      </c>
      <c r="B34" s="128">
        <v>1736601</v>
      </c>
      <c r="C34" s="128">
        <v>-11600</v>
      </c>
      <c r="D34" s="126">
        <f t="shared" si="8"/>
        <v>1725001</v>
      </c>
      <c r="E34" s="128">
        <v>552613.56999999995</v>
      </c>
      <c r="F34" s="128">
        <v>551963.97</v>
      </c>
      <c r="G34" s="126">
        <f t="shared" si="9"/>
        <v>1172387.4300000002</v>
      </c>
    </row>
    <row r="35" spans="1:7" ht="14.45" customHeight="1" x14ac:dyDescent="0.25">
      <c r="A35" s="58" t="s">
        <v>329</v>
      </c>
      <c r="B35" s="128">
        <v>300399.81</v>
      </c>
      <c r="C35" s="128">
        <v>27500</v>
      </c>
      <c r="D35" s="126">
        <f t="shared" si="8"/>
        <v>327899.81</v>
      </c>
      <c r="E35" s="128">
        <v>81440.759999999995</v>
      </c>
      <c r="F35" s="128">
        <v>81440.759999999995</v>
      </c>
      <c r="G35" s="126">
        <f t="shared" si="9"/>
        <v>246459.05</v>
      </c>
    </row>
    <row r="36" spans="1:7" ht="14.45" customHeight="1" x14ac:dyDescent="0.25">
      <c r="A36" s="58" t="s">
        <v>330</v>
      </c>
      <c r="B36" s="128">
        <v>2723746.83</v>
      </c>
      <c r="C36" s="128">
        <v>2368571</v>
      </c>
      <c r="D36" s="126">
        <f t="shared" si="8"/>
        <v>5092317.83</v>
      </c>
      <c r="E36" s="128">
        <v>3283045.25</v>
      </c>
      <c r="F36" s="128">
        <v>3283045.25</v>
      </c>
      <c r="G36" s="126">
        <f t="shared" si="9"/>
        <v>1809272.58</v>
      </c>
    </row>
    <row r="37" spans="1:7" ht="14.45" customHeight="1" x14ac:dyDescent="0.25">
      <c r="A37" s="58" t="s">
        <v>331</v>
      </c>
      <c r="B37" s="128">
        <v>12558252.15</v>
      </c>
      <c r="C37" s="128">
        <v>98424.81</v>
      </c>
      <c r="D37" s="126">
        <f t="shared" si="8"/>
        <v>12656676.960000001</v>
      </c>
      <c r="E37" s="128">
        <v>8098757.0700000003</v>
      </c>
      <c r="F37" s="128">
        <v>8098757.0700000003</v>
      </c>
      <c r="G37" s="126">
        <f t="shared" si="9"/>
        <v>4557919.8900000006</v>
      </c>
    </row>
    <row r="38" spans="1:7" x14ac:dyDescent="0.25">
      <c r="A38" s="57" t="s">
        <v>332</v>
      </c>
      <c r="B38" s="126">
        <f>SUM(B39:B47)</f>
        <v>48746483.909999996</v>
      </c>
      <c r="C38" s="126">
        <f t="shared" ref="C38:G38" si="10">SUM(C39:C47)</f>
        <v>13525016</v>
      </c>
      <c r="D38" s="126">
        <f t="shared" si="10"/>
        <v>62271499.909999996</v>
      </c>
      <c r="E38" s="126">
        <f t="shared" si="10"/>
        <v>26316657.710000001</v>
      </c>
      <c r="F38" s="126">
        <f t="shared" si="10"/>
        <v>25974657.710000001</v>
      </c>
      <c r="G38" s="126">
        <f t="shared" si="10"/>
        <v>35954842.200000003</v>
      </c>
    </row>
    <row r="39" spans="1:7" x14ac:dyDescent="0.25">
      <c r="A39" s="58" t="s">
        <v>333</v>
      </c>
      <c r="B39" s="128">
        <v>25912909.18</v>
      </c>
      <c r="C39" s="128">
        <v>11400000</v>
      </c>
      <c r="D39" s="126">
        <f t="shared" si="8"/>
        <v>37312909.18</v>
      </c>
      <c r="E39" s="128">
        <v>16798454.059999999</v>
      </c>
      <c r="F39" s="128">
        <v>16456454.060000001</v>
      </c>
      <c r="G39" s="126">
        <f t="shared" ref="G39:G47" si="11">D39-E39</f>
        <v>20514455.120000001</v>
      </c>
    </row>
    <row r="40" spans="1:7" x14ac:dyDescent="0.25">
      <c r="A40" s="58" t="s">
        <v>334</v>
      </c>
      <c r="B40" s="126">
        <v>0</v>
      </c>
      <c r="C40" s="126">
        <v>0</v>
      </c>
      <c r="D40" s="126">
        <f t="shared" si="8"/>
        <v>0</v>
      </c>
      <c r="E40" s="126">
        <v>0</v>
      </c>
      <c r="F40" s="126">
        <v>0</v>
      </c>
      <c r="G40" s="126">
        <f t="shared" si="11"/>
        <v>0</v>
      </c>
    </row>
    <row r="41" spans="1:7" x14ac:dyDescent="0.25">
      <c r="A41" s="58" t="s">
        <v>335</v>
      </c>
      <c r="B41" s="126">
        <v>0</v>
      </c>
      <c r="C41" s="126">
        <v>0</v>
      </c>
      <c r="D41" s="126">
        <f t="shared" si="8"/>
        <v>0</v>
      </c>
      <c r="E41" s="126">
        <v>0</v>
      </c>
      <c r="F41" s="126">
        <v>0</v>
      </c>
      <c r="G41" s="126">
        <f t="shared" si="11"/>
        <v>0</v>
      </c>
    </row>
    <row r="42" spans="1:7" x14ac:dyDescent="0.25">
      <c r="A42" s="58" t="s">
        <v>336</v>
      </c>
      <c r="B42" s="128">
        <v>13608111.890000001</v>
      </c>
      <c r="C42" s="128">
        <v>2125016</v>
      </c>
      <c r="D42" s="126">
        <f t="shared" si="8"/>
        <v>15733127.890000001</v>
      </c>
      <c r="E42" s="128">
        <v>4990452.6500000004</v>
      </c>
      <c r="F42" s="128">
        <v>4990452.6500000004</v>
      </c>
      <c r="G42" s="126">
        <f t="shared" si="11"/>
        <v>10742675.24</v>
      </c>
    </row>
    <row r="43" spans="1:7" x14ac:dyDescent="0.25">
      <c r="A43" s="58" t="s">
        <v>337</v>
      </c>
      <c r="B43" s="128">
        <v>9225462.8399999999</v>
      </c>
      <c r="C43" s="128">
        <v>0</v>
      </c>
      <c r="D43" s="126">
        <f t="shared" si="8"/>
        <v>9225462.8399999999</v>
      </c>
      <c r="E43" s="128">
        <v>4527751</v>
      </c>
      <c r="F43" s="128">
        <v>4527751</v>
      </c>
      <c r="G43" s="126">
        <f t="shared" si="11"/>
        <v>4697711.84</v>
      </c>
    </row>
    <row r="44" spans="1:7" x14ac:dyDescent="0.25">
      <c r="A44" s="58" t="s">
        <v>338</v>
      </c>
      <c r="B44" s="126">
        <v>0</v>
      </c>
      <c r="C44" s="126">
        <v>0</v>
      </c>
      <c r="D44" s="126">
        <f t="shared" si="8"/>
        <v>0</v>
      </c>
      <c r="E44" s="126">
        <v>0</v>
      </c>
      <c r="F44" s="126">
        <v>0</v>
      </c>
      <c r="G44" s="126">
        <f t="shared" si="11"/>
        <v>0</v>
      </c>
    </row>
    <row r="45" spans="1:7" x14ac:dyDescent="0.25">
      <c r="A45" s="58" t="s">
        <v>339</v>
      </c>
      <c r="B45" s="126">
        <v>0</v>
      </c>
      <c r="C45" s="126">
        <v>0</v>
      </c>
      <c r="D45" s="126">
        <f t="shared" si="8"/>
        <v>0</v>
      </c>
      <c r="E45" s="126">
        <v>0</v>
      </c>
      <c r="F45" s="126">
        <v>0</v>
      </c>
      <c r="G45" s="126">
        <f t="shared" si="11"/>
        <v>0</v>
      </c>
    </row>
    <row r="46" spans="1:7" x14ac:dyDescent="0.25">
      <c r="A46" s="58" t="s">
        <v>340</v>
      </c>
      <c r="B46" s="126">
        <v>0</v>
      </c>
      <c r="C46" s="126">
        <v>0</v>
      </c>
      <c r="D46" s="126">
        <f t="shared" si="8"/>
        <v>0</v>
      </c>
      <c r="E46" s="126">
        <v>0</v>
      </c>
      <c r="F46" s="126">
        <v>0</v>
      </c>
      <c r="G46" s="126">
        <f t="shared" si="11"/>
        <v>0</v>
      </c>
    </row>
    <row r="47" spans="1:7" x14ac:dyDescent="0.25">
      <c r="A47" s="58" t="s">
        <v>341</v>
      </c>
      <c r="B47" s="126">
        <v>0</v>
      </c>
      <c r="C47" s="126">
        <v>0</v>
      </c>
      <c r="D47" s="126">
        <f t="shared" si="8"/>
        <v>0</v>
      </c>
      <c r="E47" s="126">
        <v>0</v>
      </c>
      <c r="F47" s="126">
        <v>0</v>
      </c>
      <c r="G47" s="126">
        <f t="shared" si="11"/>
        <v>0</v>
      </c>
    </row>
    <row r="48" spans="1:7" x14ac:dyDescent="0.25">
      <c r="A48" s="57" t="s">
        <v>342</v>
      </c>
      <c r="B48" s="126">
        <f>SUM(B49:B57)</f>
        <v>295500</v>
      </c>
      <c r="C48" s="126">
        <f t="shared" ref="C48:G48" si="12">SUM(C49:C57)</f>
        <v>468429.88</v>
      </c>
      <c r="D48" s="126">
        <f t="shared" si="12"/>
        <v>763929.88</v>
      </c>
      <c r="E48" s="126">
        <f t="shared" si="12"/>
        <v>173337.5</v>
      </c>
      <c r="F48" s="126">
        <f t="shared" si="12"/>
        <v>173337.5</v>
      </c>
      <c r="G48" s="126">
        <f t="shared" si="12"/>
        <v>590592.38</v>
      </c>
    </row>
    <row r="49" spans="1:7" x14ac:dyDescent="0.25">
      <c r="A49" s="58" t="s">
        <v>343</v>
      </c>
      <c r="B49" s="128">
        <v>0</v>
      </c>
      <c r="C49" s="128">
        <v>81196</v>
      </c>
      <c r="D49" s="126">
        <f t="shared" si="8"/>
        <v>81196</v>
      </c>
      <c r="E49" s="128">
        <v>38210</v>
      </c>
      <c r="F49" s="128">
        <v>38210</v>
      </c>
      <c r="G49" s="126">
        <f t="shared" ref="G49:G57" si="13">D49-E49</f>
        <v>42986</v>
      </c>
    </row>
    <row r="50" spans="1:7" x14ac:dyDescent="0.25">
      <c r="A50" s="58" t="s">
        <v>344</v>
      </c>
      <c r="B50" s="128">
        <v>50000</v>
      </c>
      <c r="C50" s="128">
        <v>0</v>
      </c>
      <c r="D50" s="126">
        <f t="shared" si="8"/>
        <v>50000</v>
      </c>
      <c r="E50" s="128">
        <v>0</v>
      </c>
      <c r="F50" s="128">
        <v>0</v>
      </c>
      <c r="G50" s="126">
        <f t="shared" si="13"/>
        <v>50000</v>
      </c>
    </row>
    <row r="51" spans="1:7" x14ac:dyDescent="0.25">
      <c r="A51" s="58" t="s">
        <v>345</v>
      </c>
      <c r="B51" s="128">
        <v>0</v>
      </c>
      <c r="C51" s="128">
        <v>31900</v>
      </c>
      <c r="D51" s="126">
        <f t="shared" si="8"/>
        <v>31900</v>
      </c>
      <c r="E51" s="128">
        <v>0</v>
      </c>
      <c r="F51" s="128">
        <v>0</v>
      </c>
      <c r="G51" s="126">
        <f t="shared" si="13"/>
        <v>31900</v>
      </c>
    </row>
    <row r="52" spans="1:7" x14ac:dyDescent="0.25">
      <c r="A52" s="58" t="s">
        <v>346</v>
      </c>
      <c r="B52" s="128">
        <v>0</v>
      </c>
      <c r="C52" s="128">
        <v>310000</v>
      </c>
      <c r="D52" s="126">
        <f t="shared" si="8"/>
        <v>310000</v>
      </c>
      <c r="E52" s="128">
        <v>0</v>
      </c>
      <c r="F52" s="128">
        <v>0</v>
      </c>
      <c r="G52" s="126">
        <f t="shared" si="13"/>
        <v>310000</v>
      </c>
    </row>
    <row r="53" spans="1:7" x14ac:dyDescent="0.25">
      <c r="A53" s="58" t="s">
        <v>347</v>
      </c>
      <c r="B53" s="126">
        <v>0</v>
      </c>
      <c r="C53" s="126">
        <v>0</v>
      </c>
      <c r="D53" s="126">
        <f t="shared" si="8"/>
        <v>0</v>
      </c>
      <c r="E53" s="126">
        <v>0</v>
      </c>
      <c r="F53" s="126">
        <v>0</v>
      </c>
      <c r="G53" s="126">
        <f t="shared" si="13"/>
        <v>0</v>
      </c>
    </row>
    <row r="54" spans="1:7" x14ac:dyDescent="0.25">
      <c r="A54" s="58" t="s">
        <v>348</v>
      </c>
      <c r="B54" s="128">
        <v>0</v>
      </c>
      <c r="C54" s="128">
        <v>185476</v>
      </c>
      <c r="D54" s="126">
        <f t="shared" si="8"/>
        <v>185476</v>
      </c>
      <c r="E54" s="128">
        <v>36370</v>
      </c>
      <c r="F54" s="128">
        <v>36370</v>
      </c>
      <c r="G54" s="126">
        <f t="shared" si="13"/>
        <v>149106</v>
      </c>
    </row>
    <row r="55" spans="1:7" x14ac:dyDescent="0.25">
      <c r="A55" s="58" t="s">
        <v>349</v>
      </c>
      <c r="B55" s="128">
        <v>200000</v>
      </c>
      <c r="C55" s="128">
        <v>-155142.12</v>
      </c>
      <c r="D55" s="126">
        <f t="shared" si="8"/>
        <v>44857.880000000005</v>
      </c>
      <c r="E55" s="128">
        <v>44857.88</v>
      </c>
      <c r="F55" s="128">
        <v>44857.88</v>
      </c>
      <c r="G55" s="126">
        <f t="shared" si="13"/>
        <v>0</v>
      </c>
    </row>
    <row r="56" spans="1:7" x14ac:dyDescent="0.25">
      <c r="A56" s="58" t="s">
        <v>350</v>
      </c>
      <c r="B56" s="126">
        <v>0</v>
      </c>
      <c r="C56" s="126">
        <v>0</v>
      </c>
      <c r="D56" s="126">
        <f t="shared" si="8"/>
        <v>0</v>
      </c>
      <c r="E56" s="126">
        <v>0</v>
      </c>
      <c r="F56" s="126">
        <v>0</v>
      </c>
      <c r="G56" s="126">
        <f t="shared" si="13"/>
        <v>0</v>
      </c>
    </row>
    <row r="57" spans="1:7" x14ac:dyDescent="0.25">
      <c r="A57" s="58" t="s">
        <v>351</v>
      </c>
      <c r="B57" s="128">
        <v>45500</v>
      </c>
      <c r="C57" s="128">
        <v>15000</v>
      </c>
      <c r="D57" s="126">
        <f t="shared" si="8"/>
        <v>60500</v>
      </c>
      <c r="E57" s="128">
        <v>53899.62</v>
      </c>
      <c r="F57" s="128">
        <v>53899.62</v>
      </c>
      <c r="G57" s="126">
        <f t="shared" si="13"/>
        <v>6600.3799999999974</v>
      </c>
    </row>
    <row r="58" spans="1:7" x14ac:dyDescent="0.25">
      <c r="A58" s="57" t="s">
        <v>352</v>
      </c>
      <c r="B58" s="126">
        <f>SUM(B59:B61)</f>
        <v>0</v>
      </c>
      <c r="C58" s="126">
        <f t="shared" ref="C58:G58" si="14">SUM(C59:C61)</f>
        <v>21773668.489999998</v>
      </c>
      <c r="D58" s="126">
        <f t="shared" si="14"/>
        <v>21773668.489999998</v>
      </c>
      <c r="E58" s="126">
        <f t="shared" si="14"/>
        <v>13189258.17</v>
      </c>
      <c r="F58" s="126">
        <f t="shared" si="14"/>
        <v>13189258.17</v>
      </c>
      <c r="G58" s="126">
        <f t="shared" si="14"/>
        <v>8584410.3199999984</v>
      </c>
    </row>
    <row r="59" spans="1:7" x14ac:dyDescent="0.25">
      <c r="A59" s="58" t="s">
        <v>353</v>
      </c>
      <c r="B59" s="128">
        <v>0</v>
      </c>
      <c r="C59" s="128">
        <v>21473668.489999998</v>
      </c>
      <c r="D59" s="126">
        <f t="shared" si="8"/>
        <v>21473668.489999998</v>
      </c>
      <c r="E59" s="128">
        <v>12949258.17</v>
      </c>
      <c r="F59" s="128">
        <v>12949258.17</v>
      </c>
      <c r="G59" s="126">
        <f t="shared" ref="G59:G61" si="15">D59-E59</f>
        <v>8524410.3199999984</v>
      </c>
    </row>
    <row r="60" spans="1:7" x14ac:dyDescent="0.25">
      <c r="A60" s="58" t="s">
        <v>354</v>
      </c>
      <c r="B60" s="126">
        <v>0</v>
      </c>
      <c r="C60" s="126">
        <v>0</v>
      </c>
      <c r="D60" s="126">
        <f t="shared" si="8"/>
        <v>0</v>
      </c>
      <c r="E60" s="126">
        <v>0</v>
      </c>
      <c r="F60" s="126">
        <v>0</v>
      </c>
      <c r="G60" s="126">
        <f t="shared" si="15"/>
        <v>0</v>
      </c>
    </row>
    <row r="61" spans="1:7" x14ac:dyDescent="0.25">
      <c r="A61" s="58" t="s">
        <v>355</v>
      </c>
      <c r="B61" s="128">
        <v>0</v>
      </c>
      <c r="C61" s="128">
        <v>300000</v>
      </c>
      <c r="D61" s="126">
        <f t="shared" si="8"/>
        <v>300000</v>
      </c>
      <c r="E61" s="128">
        <v>240000</v>
      </c>
      <c r="F61" s="128">
        <v>240000</v>
      </c>
      <c r="G61" s="126">
        <f t="shared" si="15"/>
        <v>60000</v>
      </c>
    </row>
    <row r="62" spans="1:7" x14ac:dyDescent="0.25">
      <c r="A62" s="57" t="s">
        <v>356</v>
      </c>
      <c r="B62" s="126">
        <f>SUM(B63:B67,B69:B70)</f>
        <v>20000</v>
      </c>
      <c r="C62" s="126">
        <f t="shared" ref="C62:G62" si="16">SUM(C63:C67,C69:C70)</f>
        <v>0</v>
      </c>
      <c r="D62" s="126">
        <f t="shared" si="16"/>
        <v>20000</v>
      </c>
      <c r="E62" s="126">
        <f t="shared" si="16"/>
        <v>0</v>
      </c>
      <c r="F62" s="126">
        <f t="shared" si="16"/>
        <v>0</v>
      </c>
      <c r="G62" s="126">
        <f t="shared" si="16"/>
        <v>20000</v>
      </c>
    </row>
    <row r="63" spans="1:7" x14ac:dyDescent="0.25">
      <c r="A63" s="58" t="s">
        <v>357</v>
      </c>
      <c r="B63" s="126">
        <v>0</v>
      </c>
      <c r="C63" s="126">
        <v>0</v>
      </c>
      <c r="D63" s="126">
        <f t="shared" si="8"/>
        <v>0</v>
      </c>
      <c r="E63" s="126">
        <v>0</v>
      </c>
      <c r="F63" s="126">
        <v>0</v>
      </c>
      <c r="G63" s="126">
        <f t="shared" ref="G63:G70" si="17">D63-E63</f>
        <v>0</v>
      </c>
    </row>
    <row r="64" spans="1:7" x14ac:dyDescent="0.25">
      <c r="A64" s="58" t="s">
        <v>358</v>
      </c>
      <c r="B64" s="126">
        <v>0</v>
      </c>
      <c r="C64" s="126">
        <v>0</v>
      </c>
      <c r="D64" s="126">
        <f t="shared" si="8"/>
        <v>0</v>
      </c>
      <c r="E64" s="126">
        <v>0</v>
      </c>
      <c r="F64" s="126">
        <v>0</v>
      </c>
      <c r="G64" s="126">
        <f t="shared" si="17"/>
        <v>0</v>
      </c>
    </row>
    <row r="65" spans="1:7" x14ac:dyDescent="0.25">
      <c r="A65" s="58" t="s">
        <v>359</v>
      </c>
      <c r="B65" s="126">
        <v>0</v>
      </c>
      <c r="C65" s="126">
        <v>0</v>
      </c>
      <c r="D65" s="126">
        <f t="shared" si="8"/>
        <v>0</v>
      </c>
      <c r="E65" s="126">
        <v>0</v>
      </c>
      <c r="F65" s="126">
        <v>0</v>
      </c>
      <c r="G65" s="126">
        <f t="shared" si="17"/>
        <v>0</v>
      </c>
    </row>
    <row r="66" spans="1:7" x14ac:dyDescent="0.25">
      <c r="A66" s="58" t="s">
        <v>360</v>
      </c>
      <c r="B66" s="126">
        <v>0</v>
      </c>
      <c r="C66" s="126">
        <v>0</v>
      </c>
      <c r="D66" s="126">
        <f t="shared" si="8"/>
        <v>0</v>
      </c>
      <c r="E66" s="126">
        <v>0</v>
      </c>
      <c r="F66" s="126">
        <v>0</v>
      </c>
      <c r="G66" s="126">
        <f t="shared" si="17"/>
        <v>0</v>
      </c>
    </row>
    <row r="67" spans="1:7" x14ac:dyDescent="0.25">
      <c r="A67" s="58" t="s">
        <v>361</v>
      </c>
      <c r="B67" s="126">
        <v>0</v>
      </c>
      <c r="C67" s="126">
        <v>0</v>
      </c>
      <c r="D67" s="126">
        <f t="shared" si="8"/>
        <v>0</v>
      </c>
      <c r="E67" s="126">
        <v>0</v>
      </c>
      <c r="F67" s="126">
        <v>0</v>
      </c>
      <c r="G67" s="126">
        <f t="shared" si="17"/>
        <v>0</v>
      </c>
    </row>
    <row r="68" spans="1:7" x14ac:dyDescent="0.25">
      <c r="A68" s="58" t="s">
        <v>362</v>
      </c>
      <c r="B68" s="126">
        <v>0</v>
      </c>
      <c r="C68" s="126">
        <v>0</v>
      </c>
      <c r="D68" s="126">
        <f t="shared" si="8"/>
        <v>0</v>
      </c>
      <c r="E68" s="126">
        <v>0</v>
      </c>
      <c r="F68" s="126">
        <v>0</v>
      </c>
      <c r="G68" s="126">
        <f t="shared" si="17"/>
        <v>0</v>
      </c>
    </row>
    <row r="69" spans="1:7" x14ac:dyDescent="0.25">
      <c r="A69" s="58" t="s">
        <v>363</v>
      </c>
      <c r="B69" s="126">
        <v>0</v>
      </c>
      <c r="C69" s="126">
        <v>0</v>
      </c>
      <c r="D69" s="126">
        <f t="shared" si="8"/>
        <v>0</v>
      </c>
      <c r="E69" s="126">
        <v>0</v>
      </c>
      <c r="F69" s="126">
        <v>0</v>
      </c>
      <c r="G69" s="126">
        <f t="shared" si="17"/>
        <v>0</v>
      </c>
    </row>
    <row r="70" spans="1:7" x14ac:dyDescent="0.25">
      <c r="A70" s="58" t="s">
        <v>364</v>
      </c>
      <c r="B70" s="128">
        <v>20000</v>
      </c>
      <c r="C70" s="128">
        <v>0</v>
      </c>
      <c r="D70" s="126">
        <f t="shared" si="8"/>
        <v>20000</v>
      </c>
      <c r="E70" s="128">
        <v>0</v>
      </c>
      <c r="F70" s="128">
        <v>0</v>
      </c>
      <c r="G70" s="126">
        <f t="shared" si="17"/>
        <v>20000</v>
      </c>
    </row>
    <row r="71" spans="1:7" x14ac:dyDescent="0.25">
      <c r="A71" s="57" t="s">
        <v>365</v>
      </c>
      <c r="B71" s="126">
        <f>SUM(B72:B74)</f>
        <v>6516252</v>
      </c>
      <c r="C71" s="126">
        <f t="shared" ref="C71:G71" si="18">SUM(C72:C74)</f>
        <v>612107</v>
      </c>
      <c r="D71" s="126">
        <f t="shared" si="18"/>
        <v>7128359</v>
      </c>
      <c r="E71" s="126">
        <f t="shared" si="18"/>
        <v>0</v>
      </c>
      <c r="F71" s="126">
        <f t="shared" si="18"/>
        <v>0</v>
      </c>
      <c r="G71" s="126">
        <f t="shared" si="18"/>
        <v>7128359</v>
      </c>
    </row>
    <row r="72" spans="1:7" x14ac:dyDescent="0.25">
      <c r="A72" s="58" t="s">
        <v>366</v>
      </c>
      <c r="B72" s="126">
        <v>0</v>
      </c>
      <c r="C72" s="126">
        <v>0</v>
      </c>
      <c r="D72" s="126">
        <f t="shared" si="8"/>
        <v>0</v>
      </c>
      <c r="E72" s="126">
        <v>0</v>
      </c>
      <c r="F72" s="126">
        <v>0</v>
      </c>
      <c r="G72" s="126">
        <f t="shared" ref="G72:G74" si="19">D72-E72</f>
        <v>0</v>
      </c>
    </row>
    <row r="73" spans="1:7" x14ac:dyDescent="0.25">
      <c r="A73" s="58" t="s">
        <v>367</v>
      </c>
      <c r="B73" s="126">
        <v>0</v>
      </c>
      <c r="C73" s="126">
        <v>0</v>
      </c>
      <c r="D73" s="126">
        <f t="shared" si="8"/>
        <v>0</v>
      </c>
      <c r="E73" s="126">
        <v>0</v>
      </c>
      <c r="F73" s="126">
        <v>0</v>
      </c>
      <c r="G73" s="126">
        <f t="shared" si="19"/>
        <v>0</v>
      </c>
    </row>
    <row r="74" spans="1:7" x14ac:dyDescent="0.25">
      <c r="A74" s="58" t="s">
        <v>368</v>
      </c>
      <c r="B74" s="128">
        <v>6516252</v>
      </c>
      <c r="C74" s="128">
        <v>612107</v>
      </c>
      <c r="D74" s="126">
        <f t="shared" si="8"/>
        <v>7128359</v>
      </c>
      <c r="E74" s="128">
        <v>0</v>
      </c>
      <c r="F74" s="128">
        <v>0</v>
      </c>
      <c r="G74" s="126">
        <f t="shared" si="19"/>
        <v>7128359</v>
      </c>
    </row>
    <row r="75" spans="1:7" x14ac:dyDescent="0.25">
      <c r="A75" s="57" t="s">
        <v>369</v>
      </c>
      <c r="B75" s="126">
        <f>SUM(B76:B82)</f>
        <v>9605001.4399999995</v>
      </c>
      <c r="C75" s="126">
        <f t="shared" ref="C75:G75" si="20">SUM(C76:C82)</f>
        <v>0</v>
      </c>
      <c r="D75" s="126">
        <f t="shared" si="20"/>
        <v>9605001.4399999995</v>
      </c>
      <c r="E75" s="126">
        <f t="shared" si="20"/>
        <v>4553032.4800000004</v>
      </c>
      <c r="F75" s="126">
        <f t="shared" si="20"/>
        <v>4553032.4800000004</v>
      </c>
      <c r="G75" s="126">
        <f t="shared" si="20"/>
        <v>5051968.96</v>
      </c>
    </row>
    <row r="76" spans="1:7" x14ac:dyDescent="0.25">
      <c r="A76" s="58" t="s">
        <v>370</v>
      </c>
      <c r="B76" s="128">
        <v>8500000</v>
      </c>
      <c r="C76" s="128">
        <v>0</v>
      </c>
      <c r="D76" s="126">
        <f t="shared" si="8"/>
        <v>8500000</v>
      </c>
      <c r="E76" s="128">
        <v>4249998</v>
      </c>
      <c r="F76" s="128">
        <v>4249998</v>
      </c>
      <c r="G76" s="126">
        <f t="shared" ref="G76:G82" si="21">D76-E76</f>
        <v>4250002</v>
      </c>
    </row>
    <row r="77" spans="1:7" x14ac:dyDescent="0.25">
      <c r="A77" s="58" t="s">
        <v>371</v>
      </c>
      <c r="B77" s="128">
        <v>1105001.44</v>
      </c>
      <c r="C77" s="128">
        <v>0</v>
      </c>
      <c r="D77" s="126">
        <f t="shared" si="8"/>
        <v>1105001.44</v>
      </c>
      <c r="E77" s="128">
        <v>303034.48</v>
      </c>
      <c r="F77" s="128">
        <v>303034.48</v>
      </c>
      <c r="G77" s="126">
        <f t="shared" si="21"/>
        <v>801966.96</v>
      </c>
    </row>
    <row r="78" spans="1:7" x14ac:dyDescent="0.25">
      <c r="A78" s="58" t="s">
        <v>372</v>
      </c>
      <c r="B78" s="126">
        <v>0</v>
      </c>
      <c r="C78" s="126">
        <v>0</v>
      </c>
      <c r="D78" s="126">
        <f t="shared" si="8"/>
        <v>0</v>
      </c>
      <c r="E78" s="126">
        <v>0</v>
      </c>
      <c r="F78" s="126">
        <v>0</v>
      </c>
      <c r="G78" s="126">
        <f t="shared" si="21"/>
        <v>0</v>
      </c>
    </row>
    <row r="79" spans="1:7" x14ac:dyDescent="0.25">
      <c r="A79" s="58" t="s">
        <v>373</v>
      </c>
      <c r="B79" s="126">
        <v>0</v>
      </c>
      <c r="C79" s="126">
        <v>0</v>
      </c>
      <c r="D79" s="126">
        <f t="shared" si="8"/>
        <v>0</v>
      </c>
      <c r="E79" s="126">
        <v>0</v>
      </c>
      <c r="F79" s="126">
        <v>0</v>
      </c>
      <c r="G79" s="126">
        <f t="shared" si="21"/>
        <v>0</v>
      </c>
    </row>
    <row r="80" spans="1:7" x14ac:dyDescent="0.25">
      <c r="A80" s="58" t="s">
        <v>374</v>
      </c>
      <c r="B80" s="126">
        <v>0</v>
      </c>
      <c r="C80" s="126">
        <v>0</v>
      </c>
      <c r="D80" s="126">
        <f t="shared" si="8"/>
        <v>0</v>
      </c>
      <c r="E80" s="126">
        <v>0</v>
      </c>
      <c r="F80" s="126">
        <v>0</v>
      </c>
      <c r="G80" s="126">
        <f t="shared" si="21"/>
        <v>0</v>
      </c>
    </row>
    <row r="81" spans="1:7" x14ac:dyDescent="0.25">
      <c r="A81" s="58" t="s">
        <v>375</v>
      </c>
      <c r="B81" s="126">
        <v>0</v>
      </c>
      <c r="C81" s="126">
        <v>0</v>
      </c>
      <c r="D81" s="126">
        <f t="shared" si="8"/>
        <v>0</v>
      </c>
      <c r="E81" s="126">
        <v>0</v>
      </c>
      <c r="F81" s="126">
        <v>0</v>
      </c>
      <c r="G81" s="126">
        <f t="shared" si="21"/>
        <v>0</v>
      </c>
    </row>
    <row r="82" spans="1:7" x14ac:dyDescent="0.25">
      <c r="A82" s="58" t="s">
        <v>376</v>
      </c>
      <c r="B82" s="126">
        <v>0</v>
      </c>
      <c r="C82" s="126">
        <v>0</v>
      </c>
      <c r="D82" s="126">
        <f t="shared" si="8"/>
        <v>0</v>
      </c>
      <c r="E82" s="126">
        <v>0</v>
      </c>
      <c r="F82" s="126">
        <v>0</v>
      </c>
      <c r="G82" s="126">
        <f t="shared" si="21"/>
        <v>0</v>
      </c>
    </row>
    <row r="83" spans="1:7" x14ac:dyDescent="0.25">
      <c r="A83" s="59"/>
      <c r="B83" s="127"/>
      <c r="C83" s="127"/>
      <c r="D83" s="127"/>
      <c r="E83" s="127"/>
      <c r="F83" s="127"/>
      <c r="G83" s="127"/>
    </row>
    <row r="84" spans="1:7" x14ac:dyDescent="0.25">
      <c r="A84" s="22" t="s">
        <v>377</v>
      </c>
      <c r="B84" s="125">
        <f>B85+B93+B103+B113+B123+B133+B137+B146+B150</f>
        <v>70106695</v>
      </c>
      <c r="C84" s="125">
        <f t="shared" ref="C84:G84" si="22">C85+C93+C103+C113+C123+C133+C137+C146+C150</f>
        <v>10667285.98</v>
      </c>
      <c r="D84" s="125">
        <f t="shared" si="22"/>
        <v>80773980.980000004</v>
      </c>
      <c r="E84" s="125">
        <f t="shared" si="22"/>
        <v>28274357.050000001</v>
      </c>
      <c r="F84" s="125">
        <f t="shared" si="22"/>
        <v>28194461.030000001</v>
      </c>
      <c r="G84" s="125">
        <f t="shared" si="22"/>
        <v>52499623.929999992</v>
      </c>
    </row>
    <row r="85" spans="1:7" x14ac:dyDescent="0.25">
      <c r="A85" s="57" t="s">
        <v>304</v>
      </c>
      <c r="B85" s="126">
        <f>SUM(B86:B92)</f>
        <v>21498071.780000001</v>
      </c>
      <c r="C85" s="126">
        <f t="shared" ref="C85:G85" si="23">SUM(C86:C92)</f>
        <v>-2615603.1100000003</v>
      </c>
      <c r="D85" s="126">
        <f t="shared" si="23"/>
        <v>18882468.669999998</v>
      </c>
      <c r="E85" s="126">
        <f t="shared" si="23"/>
        <v>13232913.48</v>
      </c>
      <c r="F85" s="126">
        <f t="shared" si="23"/>
        <v>13232913.48</v>
      </c>
      <c r="G85" s="126">
        <f t="shared" si="23"/>
        <v>5649555.1899999995</v>
      </c>
    </row>
    <row r="86" spans="1:7" x14ac:dyDescent="0.25">
      <c r="A86" s="58" t="s">
        <v>305</v>
      </c>
      <c r="B86" s="128">
        <v>13724885</v>
      </c>
      <c r="C86" s="128">
        <v>-1687485.87</v>
      </c>
      <c r="D86" s="126">
        <f t="shared" ref="D86:D92" si="24">B86+C86</f>
        <v>12037399.129999999</v>
      </c>
      <c r="E86" s="128">
        <v>8433779</v>
      </c>
      <c r="F86" s="128">
        <v>8433779</v>
      </c>
      <c r="G86" s="126">
        <f t="shared" ref="G86:G92" si="25">D86-E86</f>
        <v>3603620.129999999</v>
      </c>
    </row>
    <row r="87" spans="1:7" x14ac:dyDescent="0.25">
      <c r="A87" s="58" t="s">
        <v>306</v>
      </c>
      <c r="B87" s="126">
        <v>0</v>
      </c>
      <c r="C87" s="126">
        <v>0</v>
      </c>
      <c r="D87" s="126">
        <f t="shared" si="24"/>
        <v>0</v>
      </c>
      <c r="E87" s="126">
        <v>0</v>
      </c>
      <c r="F87" s="126">
        <v>0</v>
      </c>
      <c r="G87" s="126">
        <f t="shared" si="25"/>
        <v>0</v>
      </c>
    </row>
    <row r="88" spans="1:7" x14ac:dyDescent="0.25">
      <c r="A88" s="58" t="s">
        <v>307</v>
      </c>
      <c r="B88" s="126">
        <v>0</v>
      </c>
      <c r="C88" s="126">
        <v>0</v>
      </c>
      <c r="D88" s="126">
        <f t="shared" si="24"/>
        <v>0</v>
      </c>
      <c r="E88" s="126">
        <v>0</v>
      </c>
      <c r="F88" s="126">
        <v>0</v>
      </c>
      <c r="G88" s="126">
        <f t="shared" si="25"/>
        <v>0</v>
      </c>
    </row>
    <row r="89" spans="1:7" x14ac:dyDescent="0.25">
      <c r="A89" s="58" t="s">
        <v>308</v>
      </c>
      <c r="B89" s="128">
        <v>224500</v>
      </c>
      <c r="C89" s="128">
        <v>0</v>
      </c>
      <c r="D89" s="126">
        <f t="shared" si="24"/>
        <v>224500</v>
      </c>
      <c r="E89" s="128">
        <v>159888.48000000001</v>
      </c>
      <c r="F89" s="128">
        <v>159888.48000000001</v>
      </c>
      <c r="G89" s="126">
        <f t="shared" si="25"/>
        <v>64611.51999999999</v>
      </c>
    </row>
    <row r="90" spans="1:7" x14ac:dyDescent="0.25">
      <c r="A90" s="58" t="s">
        <v>309</v>
      </c>
      <c r="B90" s="128">
        <v>7548686.7800000003</v>
      </c>
      <c r="C90" s="128">
        <v>-928117.24</v>
      </c>
      <c r="D90" s="126">
        <f t="shared" si="24"/>
        <v>6620569.54</v>
      </c>
      <c r="E90" s="128">
        <v>4639246</v>
      </c>
      <c r="F90" s="128">
        <v>4639246</v>
      </c>
      <c r="G90" s="126">
        <f t="shared" si="25"/>
        <v>1981323.54</v>
      </c>
    </row>
    <row r="91" spans="1:7" x14ac:dyDescent="0.25">
      <c r="A91" s="58" t="s">
        <v>310</v>
      </c>
      <c r="B91" s="126">
        <v>0</v>
      </c>
      <c r="C91" s="126">
        <v>0</v>
      </c>
      <c r="D91" s="126">
        <f t="shared" si="24"/>
        <v>0</v>
      </c>
      <c r="E91" s="126">
        <v>0</v>
      </c>
      <c r="F91" s="126">
        <v>0</v>
      </c>
      <c r="G91" s="126">
        <f t="shared" si="25"/>
        <v>0</v>
      </c>
    </row>
    <row r="92" spans="1:7" x14ac:dyDescent="0.25">
      <c r="A92" s="58" t="s">
        <v>311</v>
      </c>
      <c r="B92" s="126">
        <v>0</v>
      </c>
      <c r="C92" s="126">
        <v>0</v>
      </c>
      <c r="D92" s="126">
        <f t="shared" si="24"/>
        <v>0</v>
      </c>
      <c r="E92" s="126">
        <v>0</v>
      </c>
      <c r="F92" s="126">
        <v>0</v>
      </c>
      <c r="G92" s="126">
        <f t="shared" si="25"/>
        <v>0</v>
      </c>
    </row>
    <row r="93" spans="1:7" x14ac:dyDescent="0.25">
      <c r="A93" s="57" t="s">
        <v>312</v>
      </c>
      <c r="B93" s="126">
        <f>SUM(B94:B102)</f>
        <v>19590995.140000001</v>
      </c>
      <c r="C93" s="126">
        <f t="shared" ref="C93:G93" si="26">SUM(C94:C102)</f>
        <v>1340600</v>
      </c>
      <c r="D93" s="126">
        <f t="shared" si="26"/>
        <v>20931595.140000001</v>
      </c>
      <c r="E93" s="126">
        <f t="shared" si="26"/>
        <v>9193696.4600000009</v>
      </c>
      <c r="F93" s="126">
        <f t="shared" si="26"/>
        <v>9151912.6899999995</v>
      </c>
      <c r="G93" s="126">
        <f t="shared" si="26"/>
        <v>11737898.68</v>
      </c>
    </row>
    <row r="94" spans="1:7" x14ac:dyDescent="0.25">
      <c r="A94" s="58" t="s">
        <v>313</v>
      </c>
      <c r="B94" s="128">
        <v>0</v>
      </c>
      <c r="C94" s="128">
        <v>25000</v>
      </c>
      <c r="D94" s="126">
        <f t="shared" ref="D94:D102" si="27">B94+C94</f>
        <v>25000</v>
      </c>
      <c r="E94" s="128">
        <v>18048</v>
      </c>
      <c r="F94" s="128">
        <v>18048</v>
      </c>
      <c r="G94" s="126">
        <f t="shared" ref="G94:G102" si="28">D94-E94</f>
        <v>6952</v>
      </c>
    </row>
    <row r="95" spans="1:7" x14ac:dyDescent="0.25">
      <c r="A95" s="58" t="s">
        <v>314</v>
      </c>
      <c r="B95" s="126">
        <v>0</v>
      </c>
      <c r="C95" s="126">
        <v>0</v>
      </c>
      <c r="D95" s="126">
        <f t="shared" si="27"/>
        <v>0</v>
      </c>
      <c r="E95" s="126">
        <v>0</v>
      </c>
      <c r="F95" s="126">
        <v>0</v>
      </c>
      <c r="G95" s="126">
        <f t="shared" si="28"/>
        <v>0</v>
      </c>
    </row>
    <row r="96" spans="1:7" x14ac:dyDescent="0.25">
      <c r="A96" s="58" t="s">
        <v>315</v>
      </c>
      <c r="B96" s="126">
        <v>0</v>
      </c>
      <c r="C96" s="126">
        <v>0</v>
      </c>
      <c r="D96" s="126">
        <f t="shared" si="27"/>
        <v>0</v>
      </c>
      <c r="E96" s="126">
        <v>0</v>
      </c>
      <c r="F96" s="126">
        <v>0</v>
      </c>
      <c r="G96" s="126">
        <f t="shared" si="28"/>
        <v>0</v>
      </c>
    </row>
    <row r="97" spans="1:7" x14ac:dyDescent="0.25">
      <c r="A97" s="58" t="s">
        <v>316</v>
      </c>
      <c r="B97" s="126">
        <v>0</v>
      </c>
      <c r="C97" s="126">
        <v>0</v>
      </c>
      <c r="D97" s="126">
        <f t="shared" si="27"/>
        <v>0</v>
      </c>
      <c r="E97" s="126">
        <v>0</v>
      </c>
      <c r="F97" s="126">
        <v>0</v>
      </c>
      <c r="G97" s="126">
        <f t="shared" si="28"/>
        <v>0</v>
      </c>
    </row>
    <row r="98" spans="1:7" x14ac:dyDescent="0.25">
      <c r="A98" s="60" t="s">
        <v>317</v>
      </c>
      <c r="B98" s="126">
        <v>0</v>
      </c>
      <c r="C98" s="126">
        <v>0</v>
      </c>
      <c r="D98" s="126">
        <f t="shared" si="27"/>
        <v>0</v>
      </c>
      <c r="E98" s="126">
        <v>0</v>
      </c>
      <c r="F98" s="126">
        <v>0</v>
      </c>
      <c r="G98" s="126">
        <f t="shared" si="28"/>
        <v>0</v>
      </c>
    </row>
    <row r="99" spans="1:7" x14ac:dyDescent="0.25">
      <c r="A99" s="58" t="s">
        <v>318</v>
      </c>
      <c r="B99" s="128">
        <v>17164000</v>
      </c>
      <c r="C99" s="128">
        <v>200000</v>
      </c>
      <c r="D99" s="126">
        <f t="shared" si="27"/>
        <v>17364000</v>
      </c>
      <c r="E99" s="128">
        <v>6754777.9900000002</v>
      </c>
      <c r="F99" s="128">
        <v>6744831.79</v>
      </c>
      <c r="G99" s="126">
        <f t="shared" si="28"/>
        <v>10609222.01</v>
      </c>
    </row>
    <row r="100" spans="1:7" x14ac:dyDescent="0.25">
      <c r="A100" s="58" t="s">
        <v>319</v>
      </c>
      <c r="B100" s="128">
        <v>0</v>
      </c>
      <c r="C100" s="128">
        <v>1200000</v>
      </c>
      <c r="D100" s="126">
        <f t="shared" si="27"/>
        <v>1200000</v>
      </c>
      <c r="E100" s="128">
        <v>1136160</v>
      </c>
      <c r="F100" s="128">
        <v>1136160</v>
      </c>
      <c r="G100" s="126">
        <f t="shared" si="28"/>
        <v>63840</v>
      </c>
    </row>
    <row r="101" spans="1:7" x14ac:dyDescent="0.25">
      <c r="A101" s="58" t="s">
        <v>320</v>
      </c>
      <c r="B101" s="126">
        <v>0</v>
      </c>
      <c r="C101" s="126">
        <v>0</v>
      </c>
      <c r="D101" s="126">
        <f t="shared" si="27"/>
        <v>0</v>
      </c>
      <c r="E101" s="126">
        <v>0</v>
      </c>
      <c r="F101" s="126">
        <v>0</v>
      </c>
      <c r="G101" s="126">
        <f t="shared" si="28"/>
        <v>0</v>
      </c>
    </row>
    <row r="102" spans="1:7" x14ac:dyDescent="0.25">
      <c r="A102" s="58" t="s">
        <v>321</v>
      </c>
      <c r="B102" s="128">
        <v>2426995.14</v>
      </c>
      <c r="C102" s="128">
        <v>-84400</v>
      </c>
      <c r="D102" s="126">
        <f t="shared" si="27"/>
        <v>2342595.14</v>
      </c>
      <c r="E102" s="128">
        <v>1284710.47</v>
      </c>
      <c r="F102" s="128">
        <v>1252872.8999999999</v>
      </c>
      <c r="G102" s="126">
        <f t="shared" si="28"/>
        <v>1057884.6700000002</v>
      </c>
    </row>
    <row r="103" spans="1:7" x14ac:dyDescent="0.25">
      <c r="A103" s="57" t="s">
        <v>322</v>
      </c>
      <c r="B103" s="126">
        <f>SUM(B104:B112)</f>
        <v>3532008.08</v>
      </c>
      <c r="C103" s="126">
        <f t="shared" ref="C103:G103" si="29">SUM(C104:C112)</f>
        <v>108943.84</v>
      </c>
      <c r="D103" s="126">
        <f t="shared" si="29"/>
        <v>3640951.92</v>
      </c>
      <c r="E103" s="126">
        <f t="shared" si="29"/>
        <v>1951820.63</v>
      </c>
      <c r="F103" s="126">
        <f t="shared" si="29"/>
        <v>1913708.38</v>
      </c>
      <c r="G103" s="126">
        <f t="shared" si="29"/>
        <v>1689131.2899999996</v>
      </c>
    </row>
    <row r="104" spans="1:7" x14ac:dyDescent="0.25">
      <c r="A104" s="58" t="s">
        <v>323</v>
      </c>
      <c r="B104" s="126">
        <v>0</v>
      </c>
      <c r="C104" s="126">
        <v>0</v>
      </c>
      <c r="D104" s="126">
        <f t="shared" ref="D104:D112" si="30">B104+C104</f>
        <v>0</v>
      </c>
      <c r="E104" s="126">
        <v>0</v>
      </c>
      <c r="F104" s="126">
        <v>0</v>
      </c>
      <c r="G104" s="126">
        <f t="shared" ref="G104:G112" si="31">D104-E104</f>
        <v>0</v>
      </c>
    </row>
    <row r="105" spans="1:7" x14ac:dyDescent="0.25">
      <c r="A105" s="58" t="s">
        <v>324</v>
      </c>
      <c r="B105" s="126">
        <v>0</v>
      </c>
      <c r="C105" s="126">
        <v>0</v>
      </c>
      <c r="D105" s="126">
        <f t="shared" si="30"/>
        <v>0</v>
      </c>
      <c r="E105" s="126">
        <v>0</v>
      </c>
      <c r="F105" s="126">
        <v>0</v>
      </c>
      <c r="G105" s="126">
        <f t="shared" si="31"/>
        <v>0</v>
      </c>
    </row>
    <row r="106" spans="1:7" x14ac:dyDescent="0.25">
      <c r="A106" s="58" t="s">
        <v>325</v>
      </c>
      <c r="B106" s="128">
        <v>752008.08</v>
      </c>
      <c r="C106" s="128">
        <v>18543.84</v>
      </c>
      <c r="D106" s="126">
        <f t="shared" si="30"/>
        <v>770551.91999999993</v>
      </c>
      <c r="E106" s="128">
        <v>202313.3</v>
      </c>
      <c r="F106" s="128">
        <v>202313.3</v>
      </c>
      <c r="G106" s="126">
        <f t="shared" si="31"/>
        <v>568238.61999999988</v>
      </c>
    </row>
    <row r="107" spans="1:7" x14ac:dyDescent="0.25">
      <c r="A107" s="58" t="s">
        <v>326</v>
      </c>
      <c r="B107" s="128">
        <v>860000</v>
      </c>
      <c r="C107" s="128">
        <v>0</v>
      </c>
      <c r="D107" s="126">
        <f t="shared" si="30"/>
        <v>860000</v>
      </c>
      <c r="E107" s="128">
        <v>798944.17</v>
      </c>
      <c r="F107" s="128">
        <v>798944.17</v>
      </c>
      <c r="G107" s="126">
        <f t="shared" si="31"/>
        <v>61055.829999999958</v>
      </c>
    </row>
    <row r="108" spans="1:7" x14ac:dyDescent="0.25">
      <c r="A108" s="58" t="s">
        <v>327</v>
      </c>
      <c r="B108" s="128">
        <v>1920000</v>
      </c>
      <c r="C108" s="128">
        <v>90400</v>
      </c>
      <c r="D108" s="126">
        <f t="shared" si="30"/>
        <v>2010400</v>
      </c>
      <c r="E108" s="128">
        <v>950563.16</v>
      </c>
      <c r="F108" s="128">
        <v>912450.91</v>
      </c>
      <c r="G108" s="126">
        <f t="shared" si="31"/>
        <v>1059836.8399999999</v>
      </c>
    </row>
    <row r="109" spans="1:7" x14ac:dyDescent="0.25">
      <c r="A109" s="58" t="s">
        <v>328</v>
      </c>
      <c r="B109" s="126">
        <v>0</v>
      </c>
      <c r="C109" s="126">
        <v>0</v>
      </c>
      <c r="D109" s="126">
        <f t="shared" si="30"/>
        <v>0</v>
      </c>
      <c r="E109" s="126">
        <v>0</v>
      </c>
      <c r="F109" s="126">
        <v>0</v>
      </c>
      <c r="G109" s="126">
        <f t="shared" si="31"/>
        <v>0</v>
      </c>
    </row>
    <row r="110" spans="1:7" x14ac:dyDescent="0.25">
      <c r="A110" s="58" t="s">
        <v>329</v>
      </c>
      <c r="B110" s="126">
        <v>0</v>
      </c>
      <c r="C110" s="126">
        <v>0</v>
      </c>
      <c r="D110" s="126">
        <f t="shared" si="30"/>
        <v>0</v>
      </c>
      <c r="E110" s="126">
        <v>0</v>
      </c>
      <c r="F110" s="126">
        <v>0</v>
      </c>
      <c r="G110" s="126">
        <f t="shared" si="31"/>
        <v>0</v>
      </c>
    </row>
    <row r="111" spans="1:7" x14ac:dyDescent="0.25">
      <c r="A111" s="58" t="s">
        <v>330</v>
      </c>
      <c r="B111" s="126">
        <v>0</v>
      </c>
      <c r="C111" s="126">
        <v>0</v>
      </c>
      <c r="D111" s="126">
        <f t="shared" si="30"/>
        <v>0</v>
      </c>
      <c r="E111" s="126">
        <v>0</v>
      </c>
      <c r="F111" s="126">
        <v>0</v>
      </c>
      <c r="G111" s="126">
        <f t="shared" si="31"/>
        <v>0</v>
      </c>
    </row>
    <row r="112" spans="1:7" x14ac:dyDescent="0.25">
      <c r="A112" s="58" t="s">
        <v>331</v>
      </c>
      <c r="B112" s="126">
        <v>0</v>
      </c>
      <c r="C112" s="126">
        <v>0</v>
      </c>
      <c r="D112" s="126">
        <f t="shared" si="30"/>
        <v>0</v>
      </c>
      <c r="E112" s="126">
        <v>0</v>
      </c>
      <c r="F112" s="126">
        <v>0</v>
      </c>
      <c r="G112" s="126">
        <f t="shared" si="31"/>
        <v>0</v>
      </c>
    </row>
    <row r="113" spans="1:7" x14ac:dyDescent="0.25">
      <c r="A113" s="57" t="s">
        <v>332</v>
      </c>
      <c r="B113" s="126">
        <f>SUM(B114:B122)</f>
        <v>0</v>
      </c>
      <c r="C113" s="126">
        <f t="shared" ref="C113:G113" si="32">SUM(C114:C122)</f>
        <v>0</v>
      </c>
      <c r="D113" s="126">
        <f t="shared" si="32"/>
        <v>0</v>
      </c>
      <c r="E113" s="126">
        <f t="shared" si="32"/>
        <v>0</v>
      </c>
      <c r="F113" s="126">
        <f t="shared" si="32"/>
        <v>0</v>
      </c>
      <c r="G113" s="126">
        <f t="shared" si="32"/>
        <v>0</v>
      </c>
    </row>
    <row r="114" spans="1:7" x14ac:dyDescent="0.25">
      <c r="A114" s="58" t="s">
        <v>333</v>
      </c>
      <c r="B114" s="126">
        <v>0</v>
      </c>
      <c r="C114" s="126">
        <v>0</v>
      </c>
      <c r="D114" s="126">
        <f t="shared" ref="D114:D122" si="33">B114+C114</f>
        <v>0</v>
      </c>
      <c r="E114" s="126">
        <v>0</v>
      </c>
      <c r="F114" s="126">
        <v>0</v>
      </c>
      <c r="G114" s="126">
        <f t="shared" ref="G114:G122" si="34">D114-E114</f>
        <v>0</v>
      </c>
    </row>
    <row r="115" spans="1:7" x14ac:dyDescent="0.25">
      <c r="A115" s="58" t="s">
        <v>334</v>
      </c>
      <c r="B115" s="126">
        <v>0</v>
      </c>
      <c r="C115" s="126">
        <v>0</v>
      </c>
      <c r="D115" s="126">
        <f t="shared" si="33"/>
        <v>0</v>
      </c>
      <c r="E115" s="126">
        <v>0</v>
      </c>
      <c r="F115" s="126">
        <v>0</v>
      </c>
      <c r="G115" s="126">
        <f t="shared" si="34"/>
        <v>0</v>
      </c>
    </row>
    <row r="116" spans="1:7" x14ac:dyDescent="0.25">
      <c r="A116" s="58" t="s">
        <v>335</v>
      </c>
      <c r="B116" s="126">
        <v>0</v>
      </c>
      <c r="C116" s="126">
        <v>0</v>
      </c>
      <c r="D116" s="126">
        <f t="shared" si="33"/>
        <v>0</v>
      </c>
      <c r="E116" s="126">
        <v>0</v>
      </c>
      <c r="F116" s="126">
        <v>0</v>
      </c>
      <c r="G116" s="126">
        <f t="shared" si="34"/>
        <v>0</v>
      </c>
    </row>
    <row r="117" spans="1:7" x14ac:dyDescent="0.25">
      <c r="A117" s="58" t="s">
        <v>336</v>
      </c>
      <c r="B117" s="126">
        <v>0</v>
      </c>
      <c r="C117" s="126">
        <v>0</v>
      </c>
      <c r="D117" s="126">
        <f t="shared" si="33"/>
        <v>0</v>
      </c>
      <c r="E117" s="126">
        <v>0</v>
      </c>
      <c r="F117" s="126">
        <v>0</v>
      </c>
      <c r="G117" s="126">
        <f t="shared" si="34"/>
        <v>0</v>
      </c>
    </row>
    <row r="118" spans="1:7" x14ac:dyDescent="0.25">
      <c r="A118" s="58" t="s">
        <v>337</v>
      </c>
      <c r="B118" s="126">
        <v>0</v>
      </c>
      <c r="C118" s="126">
        <v>0</v>
      </c>
      <c r="D118" s="126">
        <f t="shared" si="33"/>
        <v>0</v>
      </c>
      <c r="E118" s="126">
        <v>0</v>
      </c>
      <c r="F118" s="126">
        <v>0</v>
      </c>
      <c r="G118" s="126">
        <f t="shared" si="34"/>
        <v>0</v>
      </c>
    </row>
    <row r="119" spans="1:7" x14ac:dyDescent="0.25">
      <c r="A119" s="58" t="s">
        <v>338</v>
      </c>
      <c r="B119" s="126">
        <v>0</v>
      </c>
      <c r="C119" s="126">
        <v>0</v>
      </c>
      <c r="D119" s="126">
        <f t="shared" si="33"/>
        <v>0</v>
      </c>
      <c r="E119" s="126">
        <v>0</v>
      </c>
      <c r="F119" s="126">
        <v>0</v>
      </c>
      <c r="G119" s="126">
        <f t="shared" si="34"/>
        <v>0</v>
      </c>
    </row>
    <row r="120" spans="1:7" x14ac:dyDescent="0.25">
      <c r="A120" s="58" t="s">
        <v>339</v>
      </c>
      <c r="B120" s="126">
        <v>0</v>
      </c>
      <c r="C120" s="126">
        <v>0</v>
      </c>
      <c r="D120" s="126">
        <f t="shared" si="33"/>
        <v>0</v>
      </c>
      <c r="E120" s="126">
        <v>0</v>
      </c>
      <c r="F120" s="126">
        <v>0</v>
      </c>
      <c r="G120" s="126">
        <f t="shared" si="34"/>
        <v>0</v>
      </c>
    </row>
    <row r="121" spans="1:7" x14ac:dyDescent="0.25">
      <c r="A121" s="58" t="s">
        <v>340</v>
      </c>
      <c r="B121" s="126">
        <v>0</v>
      </c>
      <c r="C121" s="126">
        <v>0</v>
      </c>
      <c r="D121" s="126">
        <f t="shared" si="33"/>
        <v>0</v>
      </c>
      <c r="E121" s="126">
        <v>0</v>
      </c>
      <c r="F121" s="126">
        <v>0</v>
      </c>
      <c r="G121" s="126">
        <f t="shared" si="34"/>
        <v>0</v>
      </c>
    </row>
    <row r="122" spans="1:7" x14ac:dyDescent="0.25">
      <c r="A122" s="58" t="s">
        <v>341</v>
      </c>
      <c r="B122" s="126">
        <v>0</v>
      </c>
      <c r="C122" s="126">
        <v>0</v>
      </c>
      <c r="D122" s="126">
        <f t="shared" si="33"/>
        <v>0</v>
      </c>
      <c r="E122" s="126">
        <v>0</v>
      </c>
      <c r="F122" s="126">
        <v>0</v>
      </c>
      <c r="G122" s="126">
        <f t="shared" si="34"/>
        <v>0</v>
      </c>
    </row>
    <row r="123" spans="1:7" x14ac:dyDescent="0.25">
      <c r="A123" s="57" t="s">
        <v>342</v>
      </c>
      <c r="B123" s="126">
        <f>SUM(B124:B132)</f>
        <v>0</v>
      </c>
      <c r="C123" s="126">
        <f t="shared" ref="C123:G123" si="35">SUM(C124:C132)</f>
        <v>3705000</v>
      </c>
      <c r="D123" s="126">
        <f t="shared" si="35"/>
        <v>3705000</v>
      </c>
      <c r="E123" s="126">
        <f t="shared" si="35"/>
        <v>0</v>
      </c>
      <c r="F123" s="126">
        <f t="shared" si="35"/>
        <v>0</v>
      </c>
      <c r="G123" s="126">
        <f t="shared" si="35"/>
        <v>3705000</v>
      </c>
    </row>
    <row r="124" spans="1:7" x14ac:dyDescent="0.25">
      <c r="A124" s="58" t="s">
        <v>343</v>
      </c>
      <c r="B124" s="126">
        <v>0</v>
      </c>
      <c r="C124" s="126">
        <v>0</v>
      </c>
      <c r="D124" s="126">
        <f t="shared" ref="D124:D132" si="36">B124+C124</f>
        <v>0</v>
      </c>
      <c r="E124" s="126">
        <v>0</v>
      </c>
      <c r="F124" s="126">
        <v>0</v>
      </c>
      <c r="G124" s="126">
        <f t="shared" ref="G124:G132" si="37">D124-E124</f>
        <v>0</v>
      </c>
    </row>
    <row r="125" spans="1:7" x14ac:dyDescent="0.25">
      <c r="A125" s="58" t="s">
        <v>344</v>
      </c>
      <c r="B125" s="126">
        <v>0</v>
      </c>
      <c r="C125" s="126">
        <v>0</v>
      </c>
      <c r="D125" s="126">
        <f t="shared" si="36"/>
        <v>0</v>
      </c>
      <c r="E125" s="126">
        <v>0</v>
      </c>
      <c r="F125" s="126">
        <v>0</v>
      </c>
      <c r="G125" s="126">
        <f t="shared" si="37"/>
        <v>0</v>
      </c>
    </row>
    <row r="126" spans="1:7" x14ac:dyDescent="0.25">
      <c r="A126" s="58" t="s">
        <v>345</v>
      </c>
      <c r="B126" s="126">
        <v>0</v>
      </c>
      <c r="C126" s="126">
        <v>0</v>
      </c>
      <c r="D126" s="126">
        <f t="shared" si="36"/>
        <v>0</v>
      </c>
      <c r="E126" s="126">
        <v>0</v>
      </c>
      <c r="F126" s="126">
        <v>0</v>
      </c>
      <c r="G126" s="126">
        <f t="shared" si="37"/>
        <v>0</v>
      </c>
    </row>
    <row r="127" spans="1:7" x14ac:dyDescent="0.25">
      <c r="A127" s="58" t="s">
        <v>346</v>
      </c>
      <c r="B127" s="128">
        <v>0</v>
      </c>
      <c r="C127" s="128">
        <v>3550000</v>
      </c>
      <c r="D127" s="126">
        <f t="shared" si="36"/>
        <v>3550000</v>
      </c>
      <c r="E127" s="128">
        <v>0</v>
      </c>
      <c r="F127" s="128">
        <v>0</v>
      </c>
      <c r="G127" s="126">
        <f t="shared" si="37"/>
        <v>3550000</v>
      </c>
    </row>
    <row r="128" spans="1:7" x14ac:dyDescent="0.25">
      <c r="A128" s="58" t="s">
        <v>347</v>
      </c>
      <c r="B128" s="126">
        <v>0</v>
      </c>
      <c r="C128" s="126">
        <v>0</v>
      </c>
      <c r="D128" s="126">
        <f t="shared" si="36"/>
        <v>0</v>
      </c>
      <c r="E128" s="126">
        <v>0</v>
      </c>
      <c r="F128" s="126">
        <v>0</v>
      </c>
      <c r="G128" s="126">
        <f t="shared" si="37"/>
        <v>0</v>
      </c>
    </row>
    <row r="129" spans="1:7" x14ac:dyDescent="0.25">
      <c r="A129" s="58" t="s">
        <v>348</v>
      </c>
      <c r="B129" s="128">
        <v>0</v>
      </c>
      <c r="C129" s="128">
        <v>155000</v>
      </c>
      <c r="D129" s="126">
        <f t="shared" si="36"/>
        <v>155000</v>
      </c>
      <c r="E129" s="128">
        <v>0</v>
      </c>
      <c r="F129" s="128">
        <v>0</v>
      </c>
      <c r="G129" s="126">
        <f t="shared" si="37"/>
        <v>155000</v>
      </c>
    </row>
    <row r="130" spans="1:7" x14ac:dyDescent="0.25">
      <c r="A130" s="58" t="s">
        <v>349</v>
      </c>
      <c r="B130" s="126">
        <v>0</v>
      </c>
      <c r="C130" s="126">
        <v>0</v>
      </c>
      <c r="D130" s="126">
        <f t="shared" si="36"/>
        <v>0</v>
      </c>
      <c r="E130" s="126">
        <v>0</v>
      </c>
      <c r="F130" s="126">
        <v>0</v>
      </c>
      <c r="G130" s="126">
        <f t="shared" si="37"/>
        <v>0</v>
      </c>
    </row>
    <row r="131" spans="1:7" x14ac:dyDescent="0.25">
      <c r="A131" s="58" t="s">
        <v>350</v>
      </c>
      <c r="B131" s="126">
        <v>0</v>
      </c>
      <c r="C131" s="126">
        <v>0</v>
      </c>
      <c r="D131" s="126">
        <f t="shared" si="36"/>
        <v>0</v>
      </c>
      <c r="E131" s="126">
        <v>0</v>
      </c>
      <c r="F131" s="126">
        <v>0</v>
      </c>
      <c r="G131" s="126">
        <f t="shared" si="37"/>
        <v>0</v>
      </c>
    </row>
    <row r="132" spans="1:7" x14ac:dyDescent="0.25">
      <c r="A132" s="58" t="s">
        <v>351</v>
      </c>
      <c r="B132" s="126">
        <v>0</v>
      </c>
      <c r="C132" s="126">
        <v>0</v>
      </c>
      <c r="D132" s="126">
        <f t="shared" si="36"/>
        <v>0</v>
      </c>
      <c r="E132" s="126">
        <v>0</v>
      </c>
      <c r="F132" s="126">
        <v>0</v>
      </c>
      <c r="G132" s="126">
        <f t="shared" si="37"/>
        <v>0</v>
      </c>
    </row>
    <row r="133" spans="1:7" x14ac:dyDescent="0.25">
      <c r="A133" s="57" t="s">
        <v>352</v>
      </c>
      <c r="B133" s="126">
        <f>SUM(B134:B136)</f>
        <v>1500000</v>
      </c>
      <c r="C133" s="126">
        <f t="shared" ref="C133:G133" si="38">SUM(C134:C136)</f>
        <v>26429353.98</v>
      </c>
      <c r="D133" s="126">
        <f t="shared" si="38"/>
        <v>27929353.98</v>
      </c>
      <c r="E133" s="126">
        <f t="shared" si="38"/>
        <v>3895926.48</v>
      </c>
      <c r="F133" s="126">
        <f t="shared" si="38"/>
        <v>3895926.48</v>
      </c>
      <c r="G133" s="126">
        <f t="shared" si="38"/>
        <v>24033427.5</v>
      </c>
    </row>
    <row r="134" spans="1:7" x14ac:dyDescent="0.25">
      <c r="A134" s="58" t="s">
        <v>353</v>
      </c>
      <c r="B134" s="128">
        <v>1500000</v>
      </c>
      <c r="C134" s="128">
        <v>25269353.98</v>
      </c>
      <c r="D134" s="126">
        <f t="shared" ref="D134:D157" si="39">B134+C134</f>
        <v>26769353.98</v>
      </c>
      <c r="E134" s="128">
        <v>3895926.48</v>
      </c>
      <c r="F134" s="128">
        <v>3895926.48</v>
      </c>
      <c r="G134" s="126">
        <f t="shared" ref="G134:G136" si="40">D134-E134</f>
        <v>22873427.5</v>
      </c>
    </row>
    <row r="135" spans="1:7" x14ac:dyDescent="0.25">
      <c r="A135" s="58" t="s">
        <v>354</v>
      </c>
      <c r="B135" s="128">
        <v>0</v>
      </c>
      <c r="C135" s="128">
        <v>1160000</v>
      </c>
      <c r="D135" s="126">
        <f t="shared" si="39"/>
        <v>1160000</v>
      </c>
      <c r="E135" s="128">
        <v>0</v>
      </c>
      <c r="F135" s="128">
        <v>0</v>
      </c>
      <c r="G135" s="126">
        <f t="shared" si="40"/>
        <v>1160000</v>
      </c>
    </row>
    <row r="136" spans="1:7" x14ac:dyDescent="0.25">
      <c r="A136" s="58" t="s">
        <v>355</v>
      </c>
      <c r="B136" s="126">
        <v>0</v>
      </c>
      <c r="C136" s="126">
        <v>0</v>
      </c>
      <c r="D136" s="126">
        <f t="shared" si="39"/>
        <v>0</v>
      </c>
      <c r="E136" s="126">
        <v>0</v>
      </c>
      <c r="F136" s="126">
        <v>0</v>
      </c>
      <c r="G136" s="126">
        <f t="shared" si="40"/>
        <v>0</v>
      </c>
    </row>
    <row r="137" spans="1:7" x14ac:dyDescent="0.25">
      <c r="A137" s="57" t="s">
        <v>356</v>
      </c>
      <c r="B137" s="126">
        <f>SUM(B138:B142,B144:B145)</f>
        <v>0</v>
      </c>
      <c r="C137" s="126">
        <f t="shared" ref="C137:G137" si="41">SUM(C138:C142,C144:C145)</f>
        <v>0</v>
      </c>
      <c r="D137" s="126">
        <f t="shared" si="41"/>
        <v>0</v>
      </c>
      <c r="E137" s="126">
        <f t="shared" si="41"/>
        <v>0</v>
      </c>
      <c r="F137" s="126">
        <f t="shared" si="41"/>
        <v>0</v>
      </c>
      <c r="G137" s="126">
        <f t="shared" si="41"/>
        <v>0</v>
      </c>
    </row>
    <row r="138" spans="1:7" x14ac:dyDescent="0.25">
      <c r="A138" s="58" t="s">
        <v>357</v>
      </c>
      <c r="B138" s="126">
        <v>0</v>
      </c>
      <c r="C138" s="126">
        <v>0</v>
      </c>
      <c r="D138" s="126">
        <f t="shared" si="39"/>
        <v>0</v>
      </c>
      <c r="E138" s="126">
        <v>0</v>
      </c>
      <c r="F138" s="126">
        <v>0</v>
      </c>
      <c r="G138" s="126">
        <f t="shared" ref="G138:G145" si="42">D138-E138</f>
        <v>0</v>
      </c>
    </row>
    <row r="139" spans="1:7" x14ac:dyDescent="0.25">
      <c r="A139" s="58" t="s">
        <v>358</v>
      </c>
      <c r="B139" s="126">
        <v>0</v>
      </c>
      <c r="C139" s="126">
        <v>0</v>
      </c>
      <c r="D139" s="126">
        <f t="shared" si="39"/>
        <v>0</v>
      </c>
      <c r="E139" s="126">
        <v>0</v>
      </c>
      <c r="F139" s="126">
        <v>0</v>
      </c>
      <c r="G139" s="126">
        <f t="shared" si="42"/>
        <v>0</v>
      </c>
    </row>
    <row r="140" spans="1:7" x14ac:dyDescent="0.25">
      <c r="A140" s="58" t="s">
        <v>359</v>
      </c>
      <c r="B140" s="126">
        <v>0</v>
      </c>
      <c r="C140" s="126">
        <v>0</v>
      </c>
      <c r="D140" s="126">
        <f t="shared" si="39"/>
        <v>0</v>
      </c>
      <c r="E140" s="126">
        <v>0</v>
      </c>
      <c r="F140" s="126">
        <v>0</v>
      </c>
      <c r="G140" s="126">
        <f t="shared" si="42"/>
        <v>0</v>
      </c>
    </row>
    <row r="141" spans="1:7" x14ac:dyDescent="0.25">
      <c r="A141" s="58" t="s">
        <v>360</v>
      </c>
      <c r="B141" s="126">
        <v>0</v>
      </c>
      <c r="C141" s="126">
        <v>0</v>
      </c>
      <c r="D141" s="126">
        <f t="shared" si="39"/>
        <v>0</v>
      </c>
      <c r="E141" s="126">
        <v>0</v>
      </c>
      <c r="F141" s="126">
        <v>0</v>
      </c>
      <c r="G141" s="126">
        <f t="shared" si="42"/>
        <v>0</v>
      </c>
    </row>
    <row r="142" spans="1:7" x14ac:dyDescent="0.25">
      <c r="A142" s="58" t="s">
        <v>361</v>
      </c>
      <c r="B142" s="126">
        <v>0</v>
      </c>
      <c r="C142" s="126">
        <v>0</v>
      </c>
      <c r="D142" s="126">
        <f t="shared" si="39"/>
        <v>0</v>
      </c>
      <c r="E142" s="126">
        <v>0</v>
      </c>
      <c r="F142" s="126">
        <v>0</v>
      </c>
      <c r="G142" s="126">
        <f t="shared" si="42"/>
        <v>0</v>
      </c>
    </row>
    <row r="143" spans="1:7" x14ac:dyDescent="0.25">
      <c r="A143" s="58" t="s">
        <v>362</v>
      </c>
      <c r="B143" s="126">
        <v>0</v>
      </c>
      <c r="C143" s="126">
        <v>0</v>
      </c>
      <c r="D143" s="126">
        <f t="shared" si="39"/>
        <v>0</v>
      </c>
      <c r="E143" s="126">
        <v>0</v>
      </c>
      <c r="F143" s="126">
        <v>0</v>
      </c>
      <c r="G143" s="126">
        <f t="shared" si="42"/>
        <v>0</v>
      </c>
    </row>
    <row r="144" spans="1:7" x14ac:dyDescent="0.25">
      <c r="A144" s="58" t="s">
        <v>363</v>
      </c>
      <c r="B144" s="126">
        <v>0</v>
      </c>
      <c r="C144" s="126">
        <v>0</v>
      </c>
      <c r="D144" s="126">
        <f t="shared" si="39"/>
        <v>0</v>
      </c>
      <c r="E144" s="126">
        <v>0</v>
      </c>
      <c r="F144" s="126">
        <v>0</v>
      </c>
      <c r="G144" s="126">
        <f t="shared" si="42"/>
        <v>0</v>
      </c>
    </row>
    <row r="145" spans="1:7" x14ac:dyDescent="0.25">
      <c r="A145" s="58" t="s">
        <v>364</v>
      </c>
      <c r="B145" s="126">
        <v>0</v>
      </c>
      <c r="C145" s="126">
        <v>0</v>
      </c>
      <c r="D145" s="126">
        <f t="shared" si="39"/>
        <v>0</v>
      </c>
      <c r="E145" s="126">
        <v>0</v>
      </c>
      <c r="F145" s="126">
        <v>0</v>
      </c>
      <c r="G145" s="126">
        <f t="shared" si="42"/>
        <v>0</v>
      </c>
    </row>
    <row r="146" spans="1:7" x14ac:dyDescent="0.25">
      <c r="A146" s="57" t="s">
        <v>365</v>
      </c>
      <c r="B146" s="126">
        <f>SUM(B147:B149)</f>
        <v>23985620</v>
      </c>
      <c r="C146" s="126">
        <f t="shared" ref="C146:G146" si="43">SUM(C147:C149)</f>
        <v>-18301008.73</v>
      </c>
      <c r="D146" s="126">
        <f t="shared" si="43"/>
        <v>5684611.2699999996</v>
      </c>
      <c r="E146" s="126">
        <f t="shared" si="43"/>
        <v>0</v>
      </c>
      <c r="F146" s="126">
        <f t="shared" si="43"/>
        <v>0</v>
      </c>
      <c r="G146" s="126">
        <f t="shared" si="43"/>
        <v>5684611.2699999996</v>
      </c>
    </row>
    <row r="147" spans="1:7" x14ac:dyDescent="0.25">
      <c r="A147" s="58" t="s">
        <v>366</v>
      </c>
      <c r="B147" s="126">
        <v>0</v>
      </c>
      <c r="C147" s="126">
        <v>0</v>
      </c>
      <c r="D147" s="126">
        <f t="shared" si="39"/>
        <v>0</v>
      </c>
      <c r="E147" s="126">
        <v>0</v>
      </c>
      <c r="F147" s="126">
        <v>0</v>
      </c>
      <c r="G147" s="126">
        <f t="shared" ref="G147:G149" si="44">D147-E147</f>
        <v>0</v>
      </c>
    </row>
    <row r="148" spans="1:7" x14ac:dyDescent="0.25">
      <c r="A148" s="58" t="s">
        <v>367</v>
      </c>
      <c r="B148" s="126">
        <v>0</v>
      </c>
      <c r="C148" s="126">
        <v>0</v>
      </c>
      <c r="D148" s="126">
        <f t="shared" si="39"/>
        <v>0</v>
      </c>
      <c r="E148" s="126">
        <v>0</v>
      </c>
      <c r="F148" s="126">
        <v>0</v>
      </c>
      <c r="G148" s="126">
        <f t="shared" si="44"/>
        <v>0</v>
      </c>
    </row>
    <row r="149" spans="1:7" x14ac:dyDescent="0.25">
      <c r="A149" s="58" t="s">
        <v>368</v>
      </c>
      <c r="B149" s="128">
        <v>23985620</v>
      </c>
      <c r="C149" s="128">
        <v>-18301008.73</v>
      </c>
      <c r="D149" s="126">
        <f t="shared" si="39"/>
        <v>5684611.2699999996</v>
      </c>
      <c r="E149" s="128">
        <v>0</v>
      </c>
      <c r="F149" s="128">
        <v>0</v>
      </c>
      <c r="G149" s="126">
        <f t="shared" si="44"/>
        <v>5684611.2699999996</v>
      </c>
    </row>
    <row r="150" spans="1:7" x14ac:dyDescent="0.25">
      <c r="A150" s="57" t="s">
        <v>369</v>
      </c>
      <c r="B150" s="126">
        <f>SUM(B151:B157)</f>
        <v>0</v>
      </c>
      <c r="C150" s="126">
        <f t="shared" ref="C150:G150" si="45">SUM(C151:C157)</f>
        <v>0</v>
      </c>
      <c r="D150" s="126">
        <f t="shared" si="45"/>
        <v>0</v>
      </c>
      <c r="E150" s="126">
        <f t="shared" si="45"/>
        <v>0</v>
      </c>
      <c r="F150" s="126">
        <f t="shared" si="45"/>
        <v>0</v>
      </c>
      <c r="G150" s="126">
        <f t="shared" si="45"/>
        <v>0</v>
      </c>
    </row>
    <row r="151" spans="1:7" x14ac:dyDescent="0.25">
      <c r="A151" s="58" t="s">
        <v>370</v>
      </c>
      <c r="B151" s="126">
        <v>0</v>
      </c>
      <c r="C151" s="126">
        <v>0</v>
      </c>
      <c r="D151" s="126">
        <f t="shared" si="39"/>
        <v>0</v>
      </c>
      <c r="E151" s="126">
        <v>0</v>
      </c>
      <c r="F151" s="126">
        <v>0</v>
      </c>
      <c r="G151" s="126">
        <f t="shared" ref="G151:G157" si="46">D151-E151</f>
        <v>0</v>
      </c>
    </row>
    <row r="152" spans="1:7" x14ac:dyDescent="0.25">
      <c r="A152" s="58" t="s">
        <v>371</v>
      </c>
      <c r="B152" s="126">
        <v>0</v>
      </c>
      <c r="C152" s="126">
        <v>0</v>
      </c>
      <c r="D152" s="126">
        <f t="shared" si="39"/>
        <v>0</v>
      </c>
      <c r="E152" s="126">
        <v>0</v>
      </c>
      <c r="F152" s="126">
        <v>0</v>
      </c>
      <c r="G152" s="126">
        <f t="shared" si="46"/>
        <v>0</v>
      </c>
    </row>
    <row r="153" spans="1:7" x14ac:dyDescent="0.25">
      <c r="A153" s="58" t="s">
        <v>372</v>
      </c>
      <c r="B153" s="126">
        <v>0</v>
      </c>
      <c r="C153" s="126">
        <v>0</v>
      </c>
      <c r="D153" s="126">
        <f t="shared" si="39"/>
        <v>0</v>
      </c>
      <c r="E153" s="126">
        <v>0</v>
      </c>
      <c r="F153" s="126">
        <v>0</v>
      </c>
      <c r="G153" s="126">
        <f t="shared" si="46"/>
        <v>0</v>
      </c>
    </row>
    <row r="154" spans="1:7" x14ac:dyDescent="0.25">
      <c r="A154" s="60" t="s">
        <v>373</v>
      </c>
      <c r="B154" s="126">
        <v>0</v>
      </c>
      <c r="C154" s="126">
        <v>0</v>
      </c>
      <c r="D154" s="126">
        <f t="shared" si="39"/>
        <v>0</v>
      </c>
      <c r="E154" s="126">
        <v>0</v>
      </c>
      <c r="F154" s="126">
        <v>0</v>
      </c>
      <c r="G154" s="126">
        <f t="shared" si="46"/>
        <v>0</v>
      </c>
    </row>
    <row r="155" spans="1:7" x14ac:dyDescent="0.25">
      <c r="A155" s="58" t="s">
        <v>374</v>
      </c>
      <c r="B155" s="126">
        <v>0</v>
      </c>
      <c r="C155" s="126">
        <v>0</v>
      </c>
      <c r="D155" s="126">
        <f t="shared" si="39"/>
        <v>0</v>
      </c>
      <c r="E155" s="126">
        <v>0</v>
      </c>
      <c r="F155" s="126">
        <v>0</v>
      </c>
      <c r="G155" s="126">
        <f t="shared" si="46"/>
        <v>0</v>
      </c>
    </row>
    <row r="156" spans="1:7" x14ac:dyDescent="0.25">
      <c r="A156" s="58" t="s">
        <v>375</v>
      </c>
      <c r="B156" s="126">
        <v>0</v>
      </c>
      <c r="C156" s="126">
        <v>0</v>
      </c>
      <c r="D156" s="126">
        <f t="shared" si="39"/>
        <v>0</v>
      </c>
      <c r="E156" s="126">
        <v>0</v>
      </c>
      <c r="F156" s="126">
        <v>0</v>
      </c>
      <c r="G156" s="126">
        <f t="shared" si="46"/>
        <v>0</v>
      </c>
    </row>
    <row r="157" spans="1:7" x14ac:dyDescent="0.25">
      <c r="A157" s="58" t="s">
        <v>376</v>
      </c>
      <c r="B157" s="126">
        <v>0</v>
      </c>
      <c r="C157" s="126">
        <v>0</v>
      </c>
      <c r="D157" s="126">
        <f t="shared" si="39"/>
        <v>0</v>
      </c>
      <c r="E157" s="126">
        <v>0</v>
      </c>
      <c r="F157" s="126">
        <v>0</v>
      </c>
      <c r="G157" s="126">
        <f t="shared" si="46"/>
        <v>0</v>
      </c>
    </row>
    <row r="158" spans="1:7" x14ac:dyDescent="0.25">
      <c r="A158" s="61"/>
      <c r="B158" s="127"/>
      <c r="C158" s="127"/>
      <c r="D158" s="127"/>
      <c r="E158" s="127"/>
      <c r="F158" s="127"/>
      <c r="G158" s="127"/>
    </row>
    <row r="159" spans="1:7" x14ac:dyDescent="0.25">
      <c r="A159" s="23" t="s">
        <v>378</v>
      </c>
      <c r="B159" s="125">
        <f>B9+B84</f>
        <v>320754547.39999998</v>
      </c>
      <c r="C159" s="125">
        <f t="shared" ref="C159:G159" si="47">C9+C84</f>
        <v>57081012.590000004</v>
      </c>
      <c r="D159" s="125">
        <f t="shared" si="47"/>
        <v>377835559.99000001</v>
      </c>
      <c r="E159" s="125">
        <f t="shared" si="47"/>
        <v>158512416.94000003</v>
      </c>
      <c r="F159" s="125">
        <f t="shared" si="47"/>
        <v>158077375.32000002</v>
      </c>
      <c r="G159" s="125">
        <f t="shared" si="47"/>
        <v>219323143.05000001</v>
      </c>
    </row>
    <row r="160" spans="1:7" x14ac:dyDescent="0.25">
      <c r="A160" s="41"/>
      <c r="B160" s="40"/>
      <c r="C160" s="40"/>
      <c r="D160" s="40"/>
      <c r="E160" s="40"/>
      <c r="F160" s="40"/>
      <c r="G160" s="40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64"/>
  <sheetViews>
    <sheetView showGridLines="0" topLeftCell="A25" zoomScale="75" zoomScaleNormal="75" workbookViewId="0">
      <selection activeCell="C63" sqref="C6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2" t="s">
        <v>379</v>
      </c>
      <c r="B1" s="193"/>
      <c r="C1" s="193"/>
      <c r="D1" s="193"/>
      <c r="E1" s="193"/>
      <c r="F1" s="193"/>
      <c r="G1" s="194"/>
    </row>
    <row r="2" spans="1:7" ht="15" customHeight="1" x14ac:dyDescent="0.25">
      <c r="A2" s="177" t="str">
        <f>'Formato 1'!A2</f>
        <v>MUNICIPIO MOROLEON GUANAJUATO</v>
      </c>
      <c r="B2" s="178"/>
      <c r="C2" s="178"/>
      <c r="D2" s="178"/>
      <c r="E2" s="178"/>
      <c r="F2" s="178"/>
      <c r="G2" s="179"/>
    </row>
    <row r="3" spans="1:7" ht="15" customHeight="1" x14ac:dyDescent="0.25">
      <c r="A3" s="180" t="s">
        <v>296</v>
      </c>
      <c r="B3" s="181"/>
      <c r="C3" s="181"/>
      <c r="D3" s="181"/>
      <c r="E3" s="181"/>
      <c r="F3" s="181"/>
      <c r="G3" s="182"/>
    </row>
    <row r="4" spans="1:7" ht="15" customHeight="1" x14ac:dyDescent="0.25">
      <c r="A4" s="106" t="s">
        <v>380</v>
      </c>
      <c r="B4" s="107"/>
      <c r="C4" s="107"/>
      <c r="D4" s="107"/>
      <c r="E4" s="107"/>
      <c r="F4" s="107"/>
      <c r="G4" s="108"/>
    </row>
    <row r="5" spans="1:7" ht="15" customHeight="1" x14ac:dyDescent="0.25">
      <c r="A5" s="180" t="str">
        <f>'Formato 3'!A4</f>
        <v>Del 1 de enero al 30 de Junio de 2026</v>
      </c>
      <c r="B5" s="181"/>
      <c r="C5" s="181"/>
      <c r="D5" s="181"/>
      <c r="E5" s="181"/>
      <c r="F5" s="181"/>
      <c r="G5" s="182"/>
    </row>
    <row r="6" spans="1:7" x14ac:dyDescent="0.25">
      <c r="A6" s="183" t="s">
        <v>2</v>
      </c>
      <c r="B6" s="184"/>
      <c r="C6" s="184"/>
      <c r="D6" s="184"/>
      <c r="E6" s="184"/>
      <c r="F6" s="184"/>
      <c r="G6" s="185"/>
    </row>
    <row r="7" spans="1:7" ht="15" customHeight="1" x14ac:dyDescent="0.25">
      <c r="A7" s="187" t="s">
        <v>5</v>
      </c>
      <c r="B7" s="189" t="s">
        <v>298</v>
      </c>
      <c r="C7" s="189"/>
      <c r="D7" s="189"/>
      <c r="E7" s="189"/>
      <c r="F7" s="189"/>
      <c r="G7" s="191" t="s">
        <v>299</v>
      </c>
    </row>
    <row r="8" spans="1:7" ht="30" x14ac:dyDescent="0.25">
      <c r="A8" s="188"/>
      <c r="B8" s="19" t="s">
        <v>204</v>
      </c>
      <c r="C8" s="7" t="s">
        <v>230</v>
      </c>
      <c r="D8" s="19" t="s">
        <v>231</v>
      </c>
      <c r="E8" s="19" t="s">
        <v>189</v>
      </c>
      <c r="F8" s="19" t="s">
        <v>205</v>
      </c>
      <c r="G8" s="190"/>
    </row>
    <row r="9" spans="1:7" ht="15.75" customHeight="1" x14ac:dyDescent="0.25">
      <c r="A9" s="20" t="s">
        <v>381</v>
      </c>
      <c r="B9" s="130">
        <f>SUM(B10:B52)</f>
        <v>250647852.39999995</v>
      </c>
      <c r="C9" s="130">
        <f t="shared" ref="C9:G9" si="0">SUM(C10:C52)</f>
        <v>46413726.610000007</v>
      </c>
      <c r="D9" s="130">
        <f t="shared" si="0"/>
        <v>297061579.01000005</v>
      </c>
      <c r="E9" s="130">
        <f t="shared" si="0"/>
        <v>130238059.89000002</v>
      </c>
      <c r="F9" s="130">
        <f t="shared" si="0"/>
        <v>129882914.29000002</v>
      </c>
      <c r="G9" s="130">
        <f t="shared" si="0"/>
        <v>166823519.12</v>
      </c>
    </row>
    <row r="10" spans="1:7" ht="15.75" customHeight="1" x14ac:dyDescent="0.25">
      <c r="A10" s="134" t="s">
        <v>543</v>
      </c>
      <c r="B10" s="135">
        <v>7654074.1900000004</v>
      </c>
      <c r="C10" s="135">
        <v>1523830</v>
      </c>
      <c r="D10" s="131">
        <f>B10+C10</f>
        <v>9177904.1900000013</v>
      </c>
      <c r="E10" s="135">
        <v>5456941.8499999996</v>
      </c>
      <c r="F10" s="135">
        <v>5456941.8499999996</v>
      </c>
      <c r="G10" s="131">
        <f>D10-E10</f>
        <v>3720962.3400000017</v>
      </c>
    </row>
    <row r="11" spans="1:7" ht="15.75" customHeight="1" x14ac:dyDescent="0.25">
      <c r="A11" s="134" t="s">
        <v>544</v>
      </c>
      <c r="B11" s="135">
        <v>3054211.67</v>
      </c>
      <c r="C11" s="135">
        <v>66145.67</v>
      </c>
      <c r="D11" s="131">
        <f t="shared" ref="D11:D51" si="1">B11+C11</f>
        <v>3120357.34</v>
      </c>
      <c r="E11" s="135">
        <v>1274510.28</v>
      </c>
      <c r="F11" s="135">
        <v>1274510.28</v>
      </c>
      <c r="G11" s="131">
        <f t="shared" ref="G11:G51" si="2">D11-E11</f>
        <v>1845847.0599999998</v>
      </c>
    </row>
    <row r="12" spans="1:7" ht="15.75" customHeight="1" x14ac:dyDescent="0.25">
      <c r="A12" s="134" t="s">
        <v>545</v>
      </c>
      <c r="B12" s="135">
        <v>1684431.42</v>
      </c>
      <c r="C12" s="135">
        <v>3248</v>
      </c>
      <c r="D12" s="131">
        <f t="shared" si="1"/>
        <v>1687679.42</v>
      </c>
      <c r="E12" s="135">
        <v>755404.28</v>
      </c>
      <c r="F12" s="135">
        <v>755404.28</v>
      </c>
      <c r="G12" s="131">
        <f t="shared" si="2"/>
        <v>932275.1399999999</v>
      </c>
    </row>
    <row r="13" spans="1:7" ht="15.75" customHeight="1" x14ac:dyDescent="0.25">
      <c r="A13" s="134" t="s">
        <v>546</v>
      </c>
      <c r="B13" s="135">
        <v>0</v>
      </c>
      <c r="C13" s="135">
        <v>2281435.9300000002</v>
      </c>
      <c r="D13" s="131">
        <f t="shared" si="1"/>
        <v>2281435.9300000002</v>
      </c>
      <c r="E13" s="135">
        <v>742011.95</v>
      </c>
      <c r="F13" s="135">
        <v>742011.95</v>
      </c>
      <c r="G13" s="131">
        <f t="shared" si="2"/>
        <v>1539423.9800000002</v>
      </c>
    </row>
    <row r="14" spans="1:7" ht="15.75" customHeight="1" x14ac:dyDescent="0.25">
      <c r="A14" s="134" t="s">
        <v>547</v>
      </c>
      <c r="B14" s="135">
        <v>1815375.73</v>
      </c>
      <c r="C14" s="135">
        <v>0</v>
      </c>
      <c r="D14" s="131">
        <f t="shared" si="1"/>
        <v>1815375.73</v>
      </c>
      <c r="E14" s="135">
        <v>775665.28</v>
      </c>
      <c r="F14" s="135">
        <v>775665.28</v>
      </c>
      <c r="G14" s="131">
        <f t="shared" si="2"/>
        <v>1039710.45</v>
      </c>
    </row>
    <row r="15" spans="1:7" ht="15.75" customHeight="1" x14ac:dyDescent="0.25">
      <c r="A15" s="134" t="s">
        <v>548</v>
      </c>
      <c r="B15" s="135">
        <v>34122697.289999999</v>
      </c>
      <c r="C15" s="135">
        <v>11400000</v>
      </c>
      <c r="D15" s="131">
        <f t="shared" si="1"/>
        <v>45522697.289999999</v>
      </c>
      <c r="E15" s="135">
        <v>20441442.620000001</v>
      </c>
      <c r="F15" s="135">
        <v>20099442.620000001</v>
      </c>
      <c r="G15" s="131">
        <f t="shared" si="2"/>
        <v>25081254.669999998</v>
      </c>
    </row>
    <row r="16" spans="1:7" ht="15.75" customHeight="1" x14ac:dyDescent="0.25">
      <c r="A16" s="134" t="s">
        <v>549</v>
      </c>
      <c r="B16" s="135">
        <v>1074021.4099999999</v>
      </c>
      <c r="C16" s="135">
        <v>0</v>
      </c>
      <c r="D16" s="131">
        <f t="shared" si="1"/>
        <v>1074021.4099999999</v>
      </c>
      <c r="E16" s="135">
        <v>473760</v>
      </c>
      <c r="F16" s="135">
        <v>473760</v>
      </c>
      <c r="G16" s="131">
        <f t="shared" si="2"/>
        <v>600261.40999999992</v>
      </c>
    </row>
    <row r="17" spans="1:7" ht="15.75" customHeight="1" x14ac:dyDescent="0.25">
      <c r="A17" s="134" t="s">
        <v>550</v>
      </c>
      <c r="B17" s="135">
        <v>1512658.44</v>
      </c>
      <c r="C17" s="135">
        <v>0</v>
      </c>
      <c r="D17" s="131">
        <f t="shared" si="1"/>
        <v>1512658.44</v>
      </c>
      <c r="E17" s="135">
        <v>640345.1</v>
      </c>
      <c r="F17" s="135">
        <v>640345.1</v>
      </c>
      <c r="G17" s="131">
        <f t="shared" si="2"/>
        <v>872313.34</v>
      </c>
    </row>
    <row r="18" spans="1:7" ht="15.75" customHeight="1" x14ac:dyDescent="0.25">
      <c r="A18" s="134" t="s">
        <v>551</v>
      </c>
      <c r="B18" s="135">
        <v>1561789.49</v>
      </c>
      <c r="C18" s="135">
        <v>109217.59</v>
      </c>
      <c r="D18" s="131">
        <f t="shared" si="1"/>
        <v>1671007.08</v>
      </c>
      <c r="E18" s="135">
        <v>669013.38</v>
      </c>
      <c r="F18" s="135">
        <v>669013.38</v>
      </c>
      <c r="G18" s="131">
        <f t="shared" si="2"/>
        <v>1001993.7000000001</v>
      </c>
    </row>
    <row r="19" spans="1:7" ht="15.75" customHeight="1" x14ac:dyDescent="0.25">
      <c r="A19" s="134" t="s">
        <v>552</v>
      </c>
      <c r="B19" s="135">
        <v>569110.1</v>
      </c>
      <c r="C19" s="135">
        <v>12961.34</v>
      </c>
      <c r="D19" s="131">
        <f t="shared" si="1"/>
        <v>582071.43999999994</v>
      </c>
      <c r="E19" s="135">
        <v>253438.14</v>
      </c>
      <c r="F19" s="135">
        <v>253438.14</v>
      </c>
      <c r="G19" s="131">
        <f t="shared" si="2"/>
        <v>328633.29999999993</v>
      </c>
    </row>
    <row r="20" spans="1:7" ht="15.75" customHeight="1" x14ac:dyDescent="0.25">
      <c r="A20" s="134" t="s">
        <v>553</v>
      </c>
      <c r="B20" s="135">
        <v>517743.89</v>
      </c>
      <c r="C20" s="135">
        <v>0</v>
      </c>
      <c r="D20" s="131">
        <f t="shared" si="1"/>
        <v>517743.89</v>
      </c>
      <c r="E20" s="135">
        <v>224061.61</v>
      </c>
      <c r="F20" s="135">
        <v>224061.61</v>
      </c>
      <c r="G20" s="131">
        <f t="shared" si="2"/>
        <v>293682.28000000003</v>
      </c>
    </row>
    <row r="21" spans="1:7" ht="15.75" customHeight="1" x14ac:dyDescent="0.25">
      <c r="A21" s="134" t="s">
        <v>554</v>
      </c>
      <c r="B21" s="135">
        <v>2900907.87</v>
      </c>
      <c r="C21" s="135">
        <v>11956</v>
      </c>
      <c r="D21" s="131">
        <f t="shared" si="1"/>
        <v>2912863.87</v>
      </c>
      <c r="E21" s="135">
        <v>1317111.01</v>
      </c>
      <c r="F21" s="135">
        <v>1317111.01</v>
      </c>
      <c r="G21" s="131">
        <f t="shared" si="2"/>
        <v>1595752.86</v>
      </c>
    </row>
    <row r="22" spans="1:7" ht="15.75" customHeight="1" x14ac:dyDescent="0.25">
      <c r="A22" s="134" t="s">
        <v>555</v>
      </c>
      <c r="B22" s="135">
        <v>23837690.699999999</v>
      </c>
      <c r="C22" s="135">
        <v>438574.46</v>
      </c>
      <c r="D22" s="131">
        <f t="shared" si="1"/>
        <v>24276265.16</v>
      </c>
      <c r="E22" s="135">
        <v>10785481.49</v>
      </c>
      <c r="F22" s="135">
        <v>10785481.49</v>
      </c>
      <c r="G22" s="131">
        <f t="shared" si="2"/>
        <v>13490783.67</v>
      </c>
    </row>
    <row r="23" spans="1:7" ht="15.75" customHeight="1" x14ac:dyDescent="0.25">
      <c r="A23" s="134" t="s">
        <v>556</v>
      </c>
      <c r="B23" s="135">
        <v>3006238.73</v>
      </c>
      <c r="C23" s="135">
        <v>-1254.48</v>
      </c>
      <c r="D23" s="131">
        <f t="shared" si="1"/>
        <v>3004984.25</v>
      </c>
      <c r="E23" s="135">
        <v>1329026.72</v>
      </c>
      <c r="F23" s="135">
        <v>1329026.72</v>
      </c>
      <c r="G23" s="131">
        <f t="shared" si="2"/>
        <v>1675957.53</v>
      </c>
    </row>
    <row r="24" spans="1:7" ht="15.75" customHeight="1" x14ac:dyDescent="0.25">
      <c r="A24" s="134" t="s">
        <v>557</v>
      </c>
      <c r="B24" s="135">
        <v>3781907.77</v>
      </c>
      <c r="C24" s="135">
        <v>-1612.98</v>
      </c>
      <c r="D24" s="131">
        <f t="shared" si="1"/>
        <v>3780294.79</v>
      </c>
      <c r="E24" s="135">
        <v>1811539.89</v>
      </c>
      <c r="F24" s="135">
        <v>1811539.89</v>
      </c>
      <c r="G24" s="131">
        <f t="shared" si="2"/>
        <v>1968754.9000000001</v>
      </c>
    </row>
    <row r="25" spans="1:7" ht="15.75" customHeight="1" x14ac:dyDescent="0.25">
      <c r="A25" s="134" t="s">
        <v>558</v>
      </c>
      <c r="B25" s="135">
        <v>8689353.0800000001</v>
      </c>
      <c r="C25" s="135">
        <v>278442.90999999997</v>
      </c>
      <c r="D25" s="131">
        <f t="shared" si="1"/>
        <v>8967795.9900000002</v>
      </c>
      <c r="E25" s="135">
        <v>1994909.96</v>
      </c>
      <c r="F25" s="135">
        <v>1994909.96</v>
      </c>
      <c r="G25" s="131">
        <f t="shared" si="2"/>
        <v>6972886.0300000003</v>
      </c>
    </row>
    <row r="26" spans="1:7" ht="15.75" customHeight="1" x14ac:dyDescent="0.25">
      <c r="A26" s="134" t="s">
        <v>559</v>
      </c>
      <c r="B26" s="135">
        <v>1041950.85</v>
      </c>
      <c r="C26" s="135">
        <v>0</v>
      </c>
      <c r="D26" s="131">
        <f t="shared" si="1"/>
        <v>1041950.85</v>
      </c>
      <c r="E26" s="135">
        <v>489505.22</v>
      </c>
      <c r="F26" s="135">
        <v>489505.22</v>
      </c>
      <c r="G26" s="131">
        <f t="shared" si="2"/>
        <v>552445.63</v>
      </c>
    </row>
    <row r="27" spans="1:7" ht="15.75" customHeight="1" x14ac:dyDescent="0.25">
      <c r="A27" s="134" t="s">
        <v>560</v>
      </c>
      <c r="B27" s="135">
        <v>7039151.1100000003</v>
      </c>
      <c r="C27" s="135">
        <v>1653990</v>
      </c>
      <c r="D27" s="131">
        <f t="shared" si="1"/>
        <v>8693141.1099999994</v>
      </c>
      <c r="E27" s="135">
        <v>1628226.34</v>
      </c>
      <c r="F27" s="135">
        <v>1628226.34</v>
      </c>
      <c r="G27" s="131">
        <f t="shared" si="2"/>
        <v>7064914.7699999996</v>
      </c>
    </row>
    <row r="28" spans="1:7" ht="15.75" customHeight="1" x14ac:dyDescent="0.25">
      <c r="A28" s="134" t="s">
        <v>561</v>
      </c>
      <c r="B28" s="135">
        <v>2250770.5499999998</v>
      </c>
      <c r="C28" s="135">
        <v>11704.7</v>
      </c>
      <c r="D28" s="131">
        <f t="shared" si="1"/>
        <v>2262475.25</v>
      </c>
      <c r="E28" s="135">
        <v>968825.67</v>
      </c>
      <c r="F28" s="135">
        <v>968825.67</v>
      </c>
      <c r="G28" s="131">
        <f t="shared" si="2"/>
        <v>1293649.58</v>
      </c>
    </row>
    <row r="29" spans="1:7" ht="15.75" customHeight="1" x14ac:dyDescent="0.25">
      <c r="A29" s="134" t="s">
        <v>562</v>
      </c>
      <c r="B29" s="135">
        <v>47378003.859999999</v>
      </c>
      <c r="C29" s="135">
        <v>2950110.59</v>
      </c>
      <c r="D29" s="131">
        <f t="shared" si="1"/>
        <v>50328114.450000003</v>
      </c>
      <c r="E29" s="135">
        <v>17961632.629999999</v>
      </c>
      <c r="F29" s="135">
        <v>17959883.030000001</v>
      </c>
      <c r="G29" s="131">
        <f t="shared" si="2"/>
        <v>32366481.820000004</v>
      </c>
    </row>
    <row r="30" spans="1:7" ht="15.75" customHeight="1" x14ac:dyDescent="0.25">
      <c r="A30" s="134" t="s">
        <v>563</v>
      </c>
      <c r="B30" s="135">
        <v>9016130.5999999996</v>
      </c>
      <c r="C30" s="135">
        <v>607945.84</v>
      </c>
      <c r="D30" s="131">
        <f t="shared" si="1"/>
        <v>9624076.4399999995</v>
      </c>
      <c r="E30" s="135">
        <v>3803000.91</v>
      </c>
      <c r="F30" s="135">
        <v>3797460.91</v>
      </c>
      <c r="G30" s="131">
        <f t="shared" si="2"/>
        <v>5821075.5299999993</v>
      </c>
    </row>
    <row r="31" spans="1:7" ht="15.75" customHeight="1" x14ac:dyDescent="0.25">
      <c r="A31" s="134" t="s">
        <v>564</v>
      </c>
      <c r="B31" s="135">
        <v>9069595.3200000003</v>
      </c>
      <c r="C31" s="135">
        <v>22944608.93</v>
      </c>
      <c r="D31" s="131">
        <f t="shared" si="1"/>
        <v>32014204.25</v>
      </c>
      <c r="E31" s="135">
        <v>18201853.48</v>
      </c>
      <c r="F31" s="135">
        <v>18199803.48</v>
      </c>
      <c r="G31" s="131">
        <f t="shared" si="2"/>
        <v>13812350.77</v>
      </c>
    </row>
    <row r="32" spans="1:7" ht="15.75" customHeight="1" x14ac:dyDescent="0.25">
      <c r="A32" s="134" t="s">
        <v>565</v>
      </c>
      <c r="B32" s="135">
        <v>6414629.5700000003</v>
      </c>
      <c r="C32" s="135">
        <v>1242396.57</v>
      </c>
      <c r="D32" s="131">
        <f t="shared" si="1"/>
        <v>7657026.1400000006</v>
      </c>
      <c r="E32" s="135">
        <v>3706047.4</v>
      </c>
      <c r="F32" s="135">
        <v>3706047.4</v>
      </c>
      <c r="G32" s="131">
        <f t="shared" si="2"/>
        <v>3950978.7400000007</v>
      </c>
    </row>
    <row r="33" spans="1:7" ht="15.75" customHeight="1" x14ac:dyDescent="0.25">
      <c r="A33" s="134" t="s">
        <v>566</v>
      </c>
      <c r="B33" s="135">
        <v>11176111.810000001</v>
      </c>
      <c r="C33" s="135">
        <v>196426.93</v>
      </c>
      <c r="D33" s="131">
        <f t="shared" si="1"/>
        <v>11372538.74</v>
      </c>
      <c r="E33" s="135">
        <v>5106219.01</v>
      </c>
      <c r="F33" s="135">
        <v>5103783.01</v>
      </c>
      <c r="G33" s="131">
        <f t="shared" si="2"/>
        <v>6266319.7300000004</v>
      </c>
    </row>
    <row r="34" spans="1:7" ht="15.75" customHeight="1" x14ac:dyDescent="0.25">
      <c r="A34" s="134" t="s">
        <v>567</v>
      </c>
      <c r="B34" s="135">
        <v>4864377.8600000003</v>
      </c>
      <c r="C34" s="135">
        <v>88772.57</v>
      </c>
      <c r="D34" s="131">
        <f t="shared" si="1"/>
        <v>4953150.4300000006</v>
      </c>
      <c r="E34" s="135">
        <v>2249440.5699999998</v>
      </c>
      <c r="F34" s="135">
        <v>2248070.5699999998</v>
      </c>
      <c r="G34" s="131">
        <f t="shared" si="2"/>
        <v>2703709.8600000008</v>
      </c>
    </row>
    <row r="35" spans="1:7" ht="15.75" customHeight="1" x14ac:dyDescent="0.25">
      <c r="A35" s="134" t="s">
        <v>568</v>
      </c>
      <c r="B35" s="135">
        <v>2802570.2</v>
      </c>
      <c r="C35" s="135">
        <v>-2239235.9300000002</v>
      </c>
      <c r="D35" s="131">
        <f t="shared" si="1"/>
        <v>563334.27</v>
      </c>
      <c r="E35" s="135">
        <v>563174.27</v>
      </c>
      <c r="F35" s="135">
        <v>563174.27</v>
      </c>
      <c r="G35" s="131">
        <f t="shared" si="2"/>
        <v>160</v>
      </c>
    </row>
    <row r="36" spans="1:7" ht="15.75" customHeight="1" x14ac:dyDescent="0.25">
      <c r="A36" s="134" t="s">
        <v>569</v>
      </c>
      <c r="B36" s="135">
        <v>1516600.76</v>
      </c>
      <c r="C36" s="135">
        <v>0</v>
      </c>
      <c r="D36" s="131">
        <f t="shared" si="1"/>
        <v>1516600.76</v>
      </c>
      <c r="E36" s="135">
        <v>639289.24</v>
      </c>
      <c r="F36" s="135">
        <v>639289.24</v>
      </c>
      <c r="G36" s="131">
        <f t="shared" si="2"/>
        <v>877311.52</v>
      </c>
    </row>
    <row r="37" spans="1:7" ht="15.75" customHeight="1" x14ac:dyDescent="0.25">
      <c r="A37" s="134" t="s">
        <v>570</v>
      </c>
      <c r="B37" s="135">
        <v>12504823.220000001</v>
      </c>
      <c r="C37" s="135">
        <v>51246</v>
      </c>
      <c r="D37" s="131">
        <f t="shared" si="1"/>
        <v>12556069.220000001</v>
      </c>
      <c r="E37" s="135">
        <v>8616377.5</v>
      </c>
      <c r="F37" s="135">
        <v>8616377.5</v>
      </c>
      <c r="G37" s="131">
        <f t="shared" si="2"/>
        <v>3939691.7200000007</v>
      </c>
    </row>
    <row r="38" spans="1:7" ht="15.75" customHeight="1" x14ac:dyDescent="0.25">
      <c r="A38" s="134" t="s">
        <v>571</v>
      </c>
      <c r="B38" s="135">
        <v>6246511.5099999998</v>
      </c>
      <c r="C38" s="135">
        <v>277307.34999999998</v>
      </c>
      <c r="D38" s="131">
        <f t="shared" si="1"/>
        <v>6523818.8599999994</v>
      </c>
      <c r="E38" s="135">
        <v>3177579.81</v>
      </c>
      <c r="F38" s="135">
        <v>3177579.81</v>
      </c>
      <c r="G38" s="131">
        <f t="shared" si="2"/>
        <v>3346239.0499999993</v>
      </c>
    </row>
    <row r="39" spans="1:7" ht="15.75" customHeight="1" x14ac:dyDescent="0.25">
      <c r="A39" s="134" t="s">
        <v>572</v>
      </c>
      <c r="B39" s="135">
        <v>3813805.56</v>
      </c>
      <c r="C39" s="135">
        <v>9878.4699999999993</v>
      </c>
      <c r="D39" s="131">
        <f t="shared" si="1"/>
        <v>3823684.0300000003</v>
      </c>
      <c r="E39" s="135">
        <v>1743543.66</v>
      </c>
      <c r="F39" s="135">
        <v>1743543.66</v>
      </c>
      <c r="G39" s="131">
        <f t="shared" si="2"/>
        <v>2080140.3700000003</v>
      </c>
    </row>
    <row r="40" spans="1:7" ht="15.75" customHeight="1" x14ac:dyDescent="0.25">
      <c r="A40" s="134" t="s">
        <v>573</v>
      </c>
      <c r="B40" s="135">
        <v>2164825.42</v>
      </c>
      <c r="C40" s="135">
        <v>-106202.32</v>
      </c>
      <c r="D40" s="131">
        <f t="shared" si="1"/>
        <v>2058623.0999999999</v>
      </c>
      <c r="E40" s="135">
        <v>897271.73</v>
      </c>
      <c r="F40" s="135">
        <v>897271.73</v>
      </c>
      <c r="G40" s="131">
        <f t="shared" si="2"/>
        <v>1161351.3699999999</v>
      </c>
    </row>
    <row r="41" spans="1:7" ht="15.75" customHeight="1" x14ac:dyDescent="0.25">
      <c r="A41" s="134" t="s">
        <v>574</v>
      </c>
      <c r="B41" s="135">
        <v>3563206.6</v>
      </c>
      <c r="C41" s="135">
        <v>0</v>
      </c>
      <c r="D41" s="131">
        <f t="shared" si="1"/>
        <v>3563206.6</v>
      </c>
      <c r="E41" s="135">
        <v>428675.77</v>
      </c>
      <c r="F41" s="135">
        <v>428675.77</v>
      </c>
      <c r="G41" s="131">
        <f t="shared" si="2"/>
        <v>3134530.83</v>
      </c>
    </row>
    <row r="42" spans="1:7" ht="15.75" customHeight="1" x14ac:dyDescent="0.25">
      <c r="A42" s="134" t="s">
        <v>575</v>
      </c>
      <c r="B42" s="135">
        <v>2246595.7400000002</v>
      </c>
      <c r="C42" s="135">
        <v>5000</v>
      </c>
      <c r="D42" s="131">
        <f t="shared" si="1"/>
        <v>2251595.7400000002</v>
      </c>
      <c r="E42" s="135">
        <v>1256709.8500000001</v>
      </c>
      <c r="F42" s="135">
        <v>1256709.8500000001</v>
      </c>
      <c r="G42" s="131">
        <f t="shared" si="2"/>
        <v>994885.89000000013</v>
      </c>
    </row>
    <row r="43" spans="1:7" ht="15.75" customHeight="1" x14ac:dyDescent="0.25">
      <c r="A43" s="134" t="s">
        <v>576</v>
      </c>
      <c r="B43" s="135">
        <v>6249363.9100000001</v>
      </c>
      <c r="C43" s="135">
        <v>170046.09</v>
      </c>
      <c r="D43" s="131">
        <f t="shared" si="1"/>
        <v>6419410</v>
      </c>
      <c r="E43" s="135">
        <v>3171624.78</v>
      </c>
      <c r="F43" s="135">
        <v>3171624.78</v>
      </c>
      <c r="G43" s="131">
        <f t="shared" si="2"/>
        <v>3247785.22</v>
      </c>
    </row>
    <row r="44" spans="1:7" ht="15.75" customHeight="1" x14ac:dyDescent="0.25">
      <c r="A44" s="134" t="s">
        <v>577</v>
      </c>
      <c r="B44" s="135">
        <v>3234701.29</v>
      </c>
      <c r="C44" s="135">
        <v>1568458.95</v>
      </c>
      <c r="D44" s="131">
        <f t="shared" si="1"/>
        <v>4803160.24</v>
      </c>
      <c r="E44" s="135">
        <v>2553910.38</v>
      </c>
      <c r="F44" s="135">
        <v>2553910.38</v>
      </c>
      <c r="G44" s="131">
        <f t="shared" si="2"/>
        <v>2249249.8600000003</v>
      </c>
    </row>
    <row r="45" spans="1:7" ht="15.75" customHeight="1" x14ac:dyDescent="0.25">
      <c r="A45" s="134" t="s">
        <v>578</v>
      </c>
      <c r="B45" s="135">
        <v>510874.07</v>
      </c>
      <c r="C45" s="135">
        <v>4.99</v>
      </c>
      <c r="D45" s="131">
        <f t="shared" si="1"/>
        <v>510879.06</v>
      </c>
      <c r="E45" s="135">
        <v>218144.12</v>
      </c>
      <c r="F45" s="135">
        <v>218144.12</v>
      </c>
      <c r="G45" s="131">
        <f t="shared" si="2"/>
        <v>292734.94</v>
      </c>
    </row>
    <row r="46" spans="1:7" ht="15.75" customHeight="1" x14ac:dyDescent="0.25">
      <c r="A46" s="134" t="s">
        <v>579</v>
      </c>
      <c r="B46" s="135">
        <v>1969715.24</v>
      </c>
      <c r="C46" s="135">
        <v>393248</v>
      </c>
      <c r="D46" s="131">
        <f t="shared" si="1"/>
        <v>2362963.2400000002</v>
      </c>
      <c r="E46" s="135">
        <v>843961.54</v>
      </c>
      <c r="F46" s="135">
        <v>843961.54</v>
      </c>
      <c r="G46" s="131">
        <f t="shared" si="2"/>
        <v>1519001.7000000002</v>
      </c>
    </row>
    <row r="47" spans="1:7" ht="15.75" customHeight="1" x14ac:dyDescent="0.25">
      <c r="A47" s="134" t="s">
        <v>580</v>
      </c>
      <c r="B47" s="135">
        <v>4194047.3</v>
      </c>
      <c r="C47" s="135">
        <v>6085</v>
      </c>
      <c r="D47" s="131">
        <f t="shared" si="1"/>
        <v>4200132.3</v>
      </c>
      <c r="E47" s="135">
        <v>547924.79</v>
      </c>
      <c r="F47" s="135">
        <v>547924.79</v>
      </c>
      <c r="G47" s="131">
        <f t="shared" si="2"/>
        <v>3652207.51</v>
      </c>
    </row>
    <row r="48" spans="1:7" ht="15.75" customHeight="1" x14ac:dyDescent="0.25">
      <c r="A48" s="134" t="s">
        <v>581</v>
      </c>
      <c r="B48" s="135">
        <v>475885.21</v>
      </c>
      <c r="C48" s="135">
        <v>0</v>
      </c>
      <c r="D48" s="131">
        <f t="shared" si="1"/>
        <v>475885.21</v>
      </c>
      <c r="E48" s="135">
        <v>205946.01</v>
      </c>
      <c r="F48" s="135">
        <v>205946.01</v>
      </c>
      <c r="G48" s="131">
        <f t="shared" si="2"/>
        <v>269939.20000000001</v>
      </c>
    </row>
    <row r="49" spans="1:7" ht="15.75" customHeight="1" x14ac:dyDescent="0.25">
      <c r="A49" s="134" t="s">
        <v>582</v>
      </c>
      <c r="B49" s="135">
        <v>730739.47</v>
      </c>
      <c r="C49" s="135">
        <v>0</v>
      </c>
      <c r="D49" s="131">
        <f t="shared" si="1"/>
        <v>730739.47</v>
      </c>
      <c r="E49" s="135">
        <v>312849.46000000002</v>
      </c>
      <c r="F49" s="135">
        <v>312849.46000000002</v>
      </c>
      <c r="G49" s="131">
        <f t="shared" si="2"/>
        <v>417890.00999999995</v>
      </c>
    </row>
    <row r="50" spans="1:7" ht="15.75" customHeight="1" x14ac:dyDescent="0.25">
      <c r="A50" s="134" t="s">
        <v>583</v>
      </c>
      <c r="B50" s="135">
        <v>3868539.44</v>
      </c>
      <c r="C50" s="135">
        <v>458989.44</v>
      </c>
      <c r="D50" s="131">
        <f t="shared" si="1"/>
        <v>4327528.88</v>
      </c>
      <c r="E50" s="135">
        <v>1785411.76</v>
      </c>
      <c r="F50" s="135">
        <v>1785411.76</v>
      </c>
      <c r="G50" s="131">
        <f t="shared" si="2"/>
        <v>2542117.12</v>
      </c>
    </row>
    <row r="51" spans="1:7" ht="15.75" customHeight="1" x14ac:dyDescent="0.25">
      <c r="A51" s="134" t="s">
        <v>584</v>
      </c>
      <c r="B51" s="135">
        <v>522114.15</v>
      </c>
      <c r="C51" s="135">
        <v>0</v>
      </c>
      <c r="D51" s="131">
        <f t="shared" si="1"/>
        <v>522114.15</v>
      </c>
      <c r="E51" s="135">
        <v>216250.43</v>
      </c>
      <c r="F51" s="135">
        <v>216250.43</v>
      </c>
      <c r="G51" s="131">
        <f t="shared" si="2"/>
        <v>305863.72000000003</v>
      </c>
    </row>
    <row r="52" spans="1:7" ht="15.75" customHeight="1" x14ac:dyDescent="0.25">
      <c r="A52" s="129" t="s">
        <v>151</v>
      </c>
      <c r="B52" s="132"/>
      <c r="C52" s="132"/>
      <c r="D52" s="132"/>
      <c r="E52" s="132"/>
      <c r="F52" s="132"/>
      <c r="G52" s="132"/>
    </row>
    <row r="53" spans="1:7" ht="15.75" customHeight="1" x14ac:dyDescent="0.25">
      <c r="A53" s="3" t="s">
        <v>382</v>
      </c>
      <c r="B53" s="133">
        <f>SUM(B54:B62)</f>
        <v>70106695</v>
      </c>
      <c r="C53" s="133">
        <f t="shared" ref="C53:G53" si="3">SUM(C54:C62)</f>
        <v>10667285.98</v>
      </c>
      <c r="D53" s="133">
        <f t="shared" si="3"/>
        <v>80773980.979999989</v>
      </c>
      <c r="E53" s="133">
        <f t="shared" si="3"/>
        <v>28274357.050000001</v>
      </c>
      <c r="F53" s="133">
        <f t="shared" si="3"/>
        <v>28194461.030000001</v>
      </c>
      <c r="G53" s="133">
        <f t="shared" si="3"/>
        <v>52499623.929999992</v>
      </c>
    </row>
    <row r="54" spans="1:7" ht="15.75" customHeight="1" x14ac:dyDescent="0.25">
      <c r="A54" s="134" t="s">
        <v>555</v>
      </c>
      <c r="B54" s="135">
        <v>0</v>
      </c>
      <c r="C54" s="135">
        <v>632994.27</v>
      </c>
      <c r="D54" s="131">
        <f t="shared" ref="D54:D62" si="4">B54+C54</f>
        <v>632994.27</v>
      </c>
      <c r="E54" s="135">
        <v>0</v>
      </c>
      <c r="F54" s="135">
        <v>0</v>
      </c>
      <c r="G54" s="131">
        <f t="shared" ref="G54:G62" si="5">D54-E54</f>
        <v>632994.27</v>
      </c>
    </row>
    <row r="55" spans="1:7" ht="15.75" customHeight="1" x14ac:dyDescent="0.25">
      <c r="A55" s="134" t="s">
        <v>558</v>
      </c>
      <c r="B55" s="135">
        <v>23985620</v>
      </c>
      <c r="C55" s="135">
        <v>-18934003</v>
      </c>
      <c r="D55" s="131">
        <f t="shared" si="4"/>
        <v>5051617</v>
      </c>
      <c r="E55" s="135">
        <v>0</v>
      </c>
      <c r="F55" s="135">
        <v>0</v>
      </c>
      <c r="G55" s="131">
        <f t="shared" si="5"/>
        <v>5051617</v>
      </c>
    </row>
    <row r="56" spans="1:7" ht="15.75" customHeight="1" x14ac:dyDescent="0.25">
      <c r="A56" s="134" t="s">
        <v>562</v>
      </c>
      <c r="B56" s="135">
        <v>33573810.799999997</v>
      </c>
      <c r="C56" s="135">
        <v>2921104.97</v>
      </c>
      <c r="D56" s="131">
        <f t="shared" si="4"/>
        <v>36494915.769999996</v>
      </c>
      <c r="E56" s="135">
        <v>18718597.359999999</v>
      </c>
      <c r="F56" s="135">
        <v>18672235.739999998</v>
      </c>
      <c r="G56" s="131">
        <f t="shared" si="5"/>
        <v>17776318.409999996</v>
      </c>
    </row>
    <row r="57" spans="1:7" ht="15.75" customHeight="1" x14ac:dyDescent="0.25">
      <c r="A57" s="134" t="s">
        <v>563</v>
      </c>
      <c r="B57" s="135">
        <v>4438269.0599999996</v>
      </c>
      <c r="C57" s="135">
        <v>-382164.24</v>
      </c>
      <c r="D57" s="131">
        <f t="shared" si="4"/>
        <v>4056104.8199999994</v>
      </c>
      <c r="E57" s="135">
        <v>2615891.29</v>
      </c>
      <c r="F57" s="135">
        <v>2615891.29</v>
      </c>
      <c r="G57" s="131">
        <f t="shared" si="5"/>
        <v>1440213.5299999993</v>
      </c>
    </row>
    <row r="58" spans="1:7" ht="15.75" customHeight="1" x14ac:dyDescent="0.25">
      <c r="A58" s="134" t="s">
        <v>564</v>
      </c>
      <c r="B58" s="135">
        <v>1500000</v>
      </c>
      <c r="C58" s="135">
        <v>26429353.98</v>
      </c>
      <c r="D58" s="131">
        <f t="shared" si="4"/>
        <v>27929353.98</v>
      </c>
      <c r="E58" s="135">
        <v>3895926.48</v>
      </c>
      <c r="F58" s="135">
        <v>3895926.48</v>
      </c>
      <c r="G58" s="131">
        <f t="shared" si="5"/>
        <v>24033427.5</v>
      </c>
    </row>
    <row r="59" spans="1:7" ht="15.75" customHeight="1" x14ac:dyDescent="0.25">
      <c r="A59" s="134" t="s">
        <v>565</v>
      </c>
      <c r="B59" s="135">
        <v>258995.14</v>
      </c>
      <c r="C59" s="135">
        <v>0</v>
      </c>
      <c r="D59" s="131">
        <f t="shared" si="4"/>
        <v>258995.14</v>
      </c>
      <c r="E59" s="135">
        <v>61509.17</v>
      </c>
      <c r="F59" s="135">
        <v>61509.17</v>
      </c>
      <c r="G59" s="131">
        <f t="shared" si="5"/>
        <v>197485.97000000003</v>
      </c>
    </row>
    <row r="60" spans="1:7" ht="15.75" customHeight="1" x14ac:dyDescent="0.25">
      <c r="A60" s="134" t="s">
        <v>566</v>
      </c>
      <c r="B60" s="135">
        <v>6350000</v>
      </c>
      <c r="C60" s="135">
        <v>0</v>
      </c>
      <c r="D60" s="131">
        <f t="shared" si="4"/>
        <v>6350000</v>
      </c>
      <c r="E60" s="135">
        <v>2982432.75</v>
      </c>
      <c r="F60" s="135">
        <v>2948898.35</v>
      </c>
      <c r="G60" s="131">
        <f t="shared" si="5"/>
        <v>3367567.25</v>
      </c>
    </row>
    <row r="61" spans="1:7" ht="15.75" customHeight="1" x14ac:dyDescent="0.25">
      <c r="A61" s="129" t="s">
        <v>588</v>
      </c>
      <c r="B61" s="131">
        <v>0</v>
      </c>
      <c r="C61" s="131">
        <v>0</v>
      </c>
      <c r="D61" s="131">
        <f t="shared" si="4"/>
        <v>0</v>
      </c>
      <c r="E61" s="131">
        <v>0</v>
      </c>
      <c r="F61" s="131">
        <v>0</v>
      </c>
      <c r="G61" s="131">
        <f t="shared" si="5"/>
        <v>0</v>
      </c>
    </row>
    <row r="62" spans="1:7" ht="15.75" customHeight="1" x14ac:dyDescent="0.25">
      <c r="A62" s="3" t="s">
        <v>151</v>
      </c>
      <c r="B62" s="132"/>
      <c r="C62" s="132"/>
      <c r="D62" s="131">
        <f t="shared" si="4"/>
        <v>0</v>
      </c>
      <c r="E62" s="131"/>
      <c r="F62" s="131"/>
      <c r="G62" s="131">
        <f t="shared" si="5"/>
        <v>0</v>
      </c>
    </row>
    <row r="63" spans="1:7" ht="15.75" customHeight="1" x14ac:dyDescent="0.25">
      <c r="A63" s="41" t="s">
        <v>378</v>
      </c>
      <c r="B63" s="133">
        <f>B9+B53</f>
        <v>320754547.39999998</v>
      </c>
      <c r="C63" s="133">
        <f t="shared" ref="C63:F63" si="6">C9+C53</f>
        <v>57081012.590000004</v>
      </c>
      <c r="D63" s="133">
        <f>B63+C63</f>
        <v>377835559.99000001</v>
      </c>
      <c r="E63" s="133">
        <f t="shared" si="6"/>
        <v>158512416.94000003</v>
      </c>
      <c r="F63" s="133">
        <f t="shared" si="6"/>
        <v>158077375.32000002</v>
      </c>
      <c r="G63" s="133">
        <f>D63-E63</f>
        <v>219323143.04999998</v>
      </c>
    </row>
    <row r="64" spans="1:7" ht="15.75" customHeight="1" x14ac:dyDescent="0.25">
      <c r="A64" t="s">
        <v>585</v>
      </c>
      <c r="B64" s="4"/>
      <c r="C64" s="4"/>
      <c r="D64" s="4"/>
      <c r="E64" s="4"/>
      <c r="F64" s="4"/>
      <c r="G64" s="4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64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46" zoomScale="75" zoomScaleNormal="75" workbookViewId="0">
      <selection activeCell="G80" sqref="G80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95" t="s">
        <v>383</v>
      </c>
      <c r="B1" s="196"/>
      <c r="C1" s="196"/>
      <c r="D1" s="196"/>
      <c r="E1" s="196"/>
      <c r="F1" s="196"/>
      <c r="G1" s="196"/>
    </row>
    <row r="2" spans="1:7" x14ac:dyDescent="0.25">
      <c r="A2" s="75" t="str">
        <f>'Formato 1'!A2</f>
        <v>MUNICIPIO MOROLEON GUANAJUATO</v>
      </c>
      <c r="B2" s="76"/>
      <c r="C2" s="76"/>
      <c r="D2" s="76"/>
      <c r="E2" s="76"/>
      <c r="F2" s="76"/>
      <c r="G2" s="77"/>
    </row>
    <row r="3" spans="1:7" x14ac:dyDescent="0.25">
      <c r="A3" s="78" t="s">
        <v>296</v>
      </c>
      <c r="B3" s="79"/>
      <c r="C3" s="79"/>
      <c r="D3" s="79"/>
      <c r="E3" s="79"/>
      <c r="F3" s="79"/>
      <c r="G3" s="80"/>
    </row>
    <row r="4" spans="1:7" x14ac:dyDescent="0.25">
      <c r="A4" s="78" t="s">
        <v>384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ht="15.75" customHeight="1" x14ac:dyDescent="0.25">
      <c r="A7" s="187" t="s">
        <v>5</v>
      </c>
      <c r="B7" s="183" t="s">
        <v>298</v>
      </c>
      <c r="C7" s="184"/>
      <c r="D7" s="184"/>
      <c r="E7" s="184"/>
      <c r="F7" s="185"/>
      <c r="G7" s="191" t="s">
        <v>299</v>
      </c>
    </row>
    <row r="8" spans="1:7" ht="30" x14ac:dyDescent="0.25">
      <c r="A8" s="188"/>
      <c r="B8" s="19" t="s">
        <v>204</v>
      </c>
      <c r="C8" s="7" t="s">
        <v>385</v>
      </c>
      <c r="D8" s="19" t="s">
        <v>301</v>
      </c>
      <c r="E8" s="19" t="s">
        <v>189</v>
      </c>
      <c r="F8" s="24" t="s">
        <v>205</v>
      </c>
      <c r="G8" s="190"/>
    </row>
    <row r="9" spans="1:7" ht="16.5" customHeight="1" x14ac:dyDescent="0.25">
      <c r="A9" s="20" t="s">
        <v>386</v>
      </c>
      <c r="B9" s="136">
        <f>B10+B19+B27+B37</f>
        <v>250647852.40000001</v>
      </c>
      <c r="C9" s="136">
        <f t="shared" ref="C9:G9" si="0">C10+C19+C27+C37</f>
        <v>46413726.609999999</v>
      </c>
      <c r="D9" s="136">
        <f t="shared" si="0"/>
        <v>297061579.00999999</v>
      </c>
      <c r="E9" s="136">
        <f t="shared" si="0"/>
        <v>130238059.89</v>
      </c>
      <c r="F9" s="136">
        <f t="shared" si="0"/>
        <v>129882914.29000001</v>
      </c>
      <c r="G9" s="136">
        <f t="shared" si="0"/>
        <v>166823519.11999997</v>
      </c>
    </row>
    <row r="10" spans="1:7" ht="15" customHeight="1" x14ac:dyDescent="0.25">
      <c r="A10" s="43" t="s">
        <v>387</v>
      </c>
      <c r="B10" s="137">
        <f>SUM(B11:B18)</f>
        <v>154884568.25</v>
      </c>
      <c r="C10" s="137">
        <f t="shared" ref="C10:G10" si="1">SUM(C11:C18)</f>
        <v>17291694.640000001</v>
      </c>
      <c r="D10" s="137">
        <f t="shared" si="1"/>
        <v>172176262.89000002</v>
      </c>
      <c r="E10" s="137">
        <f t="shared" si="1"/>
        <v>73415476</v>
      </c>
      <c r="F10" s="137">
        <f t="shared" si="1"/>
        <v>73066186.400000006</v>
      </c>
      <c r="G10" s="137">
        <f t="shared" si="1"/>
        <v>98760786.890000001</v>
      </c>
    </row>
    <row r="11" spans="1:7" x14ac:dyDescent="0.25">
      <c r="A11" s="51" t="s">
        <v>388</v>
      </c>
      <c r="B11" s="141">
        <v>38931311.75</v>
      </c>
      <c r="C11" s="141">
        <v>11398745.52</v>
      </c>
      <c r="D11" s="137">
        <f>B11+C11</f>
        <v>50330057.269999996</v>
      </c>
      <c r="E11" s="141">
        <v>22546034.620000001</v>
      </c>
      <c r="F11" s="141">
        <v>22204034.620000001</v>
      </c>
      <c r="G11" s="137">
        <f>D11-E11</f>
        <v>27784022.649999995</v>
      </c>
    </row>
    <row r="12" spans="1:7" x14ac:dyDescent="0.25">
      <c r="A12" s="51" t="s">
        <v>389</v>
      </c>
      <c r="B12" s="141">
        <v>993629.1</v>
      </c>
      <c r="C12" s="141">
        <v>0</v>
      </c>
      <c r="D12" s="137">
        <f t="shared" ref="D12:D18" si="2">B12+C12</f>
        <v>993629.1</v>
      </c>
      <c r="E12" s="141">
        <v>430007.62</v>
      </c>
      <c r="F12" s="141">
        <v>430007.62</v>
      </c>
      <c r="G12" s="137">
        <f t="shared" ref="G12:G18" si="3">D12-E12</f>
        <v>563621.48</v>
      </c>
    </row>
    <row r="13" spans="1:7" x14ac:dyDescent="0.25">
      <c r="A13" s="51" t="s">
        <v>390</v>
      </c>
      <c r="B13" s="141">
        <v>13526402.77</v>
      </c>
      <c r="C13" s="141">
        <v>1657713.63</v>
      </c>
      <c r="D13" s="137">
        <f t="shared" si="2"/>
        <v>15184116.399999999</v>
      </c>
      <c r="E13" s="141">
        <v>7985639.1399999997</v>
      </c>
      <c r="F13" s="141">
        <v>7985639.1399999997</v>
      </c>
      <c r="G13" s="137">
        <f t="shared" si="3"/>
        <v>7198477.2599999988</v>
      </c>
    </row>
    <row r="14" spans="1:7" x14ac:dyDescent="0.25">
      <c r="A14" s="51" t="s">
        <v>391</v>
      </c>
      <c r="B14" s="137">
        <v>0</v>
      </c>
      <c r="C14" s="137">
        <v>0</v>
      </c>
      <c r="D14" s="137">
        <f t="shared" si="2"/>
        <v>0</v>
      </c>
      <c r="E14" s="137">
        <v>0</v>
      </c>
      <c r="F14" s="137">
        <v>0</v>
      </c>
      <c r="G14" s="137">
        <f t="shared" si="3"/>
        <v>0</v>
      </c>
    </row>
    <row r="15" spans="1:7" x14ac:dyDescent="0.25">
      <c r="A15" s="51" t="s">
        <v>392</v>
      </c>
      <c r="B15" s="141">
        <v>27557398.469999999</v>
      </c>
      <c r="C15" s="141">
        <v>436961.48</v>
      </c>
      <c r="D15" s="137">
        <f t="shared" si="2"/>
        <v>27994359.949999999</v>
      </c>
      <c r="E15" s="141">
        <v>12564079.710000001</v>
      </c>
      <c r="F15" s="141">
        <v>12564079.710000001</v>
      </c>
      <c r="G15" s="137">
        <f t="shared" si="3"/>
        <v>15430280.239999998</v>
      </c>
    </row>
    <row r="16" spans="1:7" x14ac:dyDescent="0.25">
      <c r="A16" s="51" t="s">
        <v>393</v>
      </c>
      <c r="B16" s="137">
        <v>0</v>
      </c>
      <c r="C16" s="137">
        <v>0</v>
      </c>
      <c r="D16" s="137">
        <f t="shared" si="2"/>
        <v>0</v>
      </c>
      <c r="E16" s="137">
        <v>0</v>
      </c>
      <c r="F16" s="137">
        <v>0</v>
      </c>
      <c r="G16" s="137">
        <f t="shared" si="3"/>
        <v>0</v>
      </c>
    </row>
    <row r="17" spans="1:7" x14ac:dyDescent="0.25">
      <c r="A17" s="51" t="s">
        <v>394</v>
      </c>
      <c r="B17" s="141">
        <v>60100673.899999999</v>
      </c>
      <c r="C17" s="141">
        <v>3702045.87</v>
      </c>
      <c r="D17" s="137">
        <f t="shared" si="2"/>
        <v>63802719.769999996</v>
      </c>
      <c r="E17" s="141">
        <v>23509394.16</v>
      </c>
      <c r="F17" s="141">
        <v>23502104.559999999</v>
      </c>
      <c r="G17" s="137">
        <f t="shared" si="3"/>
        <v>40293325.609999999</v>
      </c>
    </row>
    <row r="18" spans="1:7" x14ac:dyDescent="0.25">
      <c r="A18" s="51" t="s">
        <v>395</v>
      </c>
      <c r="B18" s="141">
        <v>13775152.26</v>
      </c>
      <c r="C18" s="141">
        <v>96228.14</v>
      </c>
      <c r="D18" s="137">
        <f t="shared" si="2"/>
        <v>13871380.4</v>
      </c>
      <c r="E18" s="141">
        <v>6380320.75</v>
      </c>
      <c r="F18" s="141">
        <v>6380320.75</v>
      </c>
      <c r="G18" s="137">
        <f t="shared" si="3"/>
        <v>7491059.6500000004</v>
      </c>
    </row>
    <row r="19" spans="1:7" x14ac:dyDescent="0.25">
      <c r="A19" s="43" t="s">
        <v>396</v>
      </c>
      <c r="B19" s="137">
        <f>SUM(B20:B26)</f>
        <v>88006030.25</v>
      </c>
      <c r="C19" s="137">
        <f t="shared" ref="C19:G19" si="4">SUM(C20:C26)</f>
        <v>29115946.970000003</v>
      </c>
      <c r="D19" s="137">
        <f t="shared" si="4"/>
        <v>117121977.21999998</v>
      </c>
      <c r="E19" s="137">
        <f t="shared" si="4"/>
        <v>55845983.329999998</v>
      </c>
      <c r="F19" s="137">
        <f t="shared" si="4"/>
        <v>55840127.329999998</v>
      </c>
      <c r="G19" s="137">
        <f t="shared" si="4"/>
        <v>61275993.889999986</v>
      </c>
    </row>
    <row r="20" spans="1:7" x14ac:dyDescent="0.25">
      <c r="A20" s="51" t="s">
        <v>397</v>
      </c>
      <c r="B20" s="141">
        <v>2164825.42</v>
      </c>
      <c r="C20" s="141">
        <v>-106202.32</v>
      </c>
      <c r="D20" s="137">
        <f t="shared" ref="D20:D26" si="5">B20+C20</f>
        <v>2058623.0999999999</v>
      </c>
      <c r="E20" s="141">
        <v>897271.73</v>
      </c>
      <c r="F20" s="141">
        <v>897271.73</v>
      </c>
      <c r="G20" s="137">
        <f t="shared" ref="G20:G26" si="6">D20-E20</f>
        <v>1161351.3699999999</v>
      </c>
    </row>
    <row r="21" spans="1:7" x14ac:dyDescent="0.25">
      <c r="A21" s="51" t="s">
        <v>398</v>
      </c>
      <c r="B21" s="141">
        <v>67120949.579999998</v>
      </c>
      <c r="C21" s="141">
        <v>26891331.91</v>
      </c>
      <c r="D21" s="137">
        <f t="shared" si="5"/>
        <v>94012281.489999995</v>
      </c>
      <c r="E21" s="141">
        <v>44765271.259999998</v>
      </c>
      <c r="F21" s="141">
        <v>44759415.259999998</v>
      </c>
      <c r="G21" s="137">
        <f t="shared" si="6"/>
        <v>49247010.229999997</v>
      </c>
    </row>
    <row r="22" spans="1:7" x14ac:dyDescent="0.25">
      <c r="A22" s="51" t="s">
        <v>399</v>
      </c>
      <c r="B22" s="137">
        <v>0</v>
      </c>
      <c r="C22" s="137">
        <v>0</v>
      </c>
      <c r="D22" s="137">
        <f t="shared" si="5"/>
        <v>0</v>
      </c>
      <c r="E22" s="137">
        <v>0</v>
      </c>
      <c r="F22" s="137">
        <v>0</v>
      </c>
      <c r="G22" s="137">
        <f t="shared" si="6"/>
        <v>0</v>
      </c>
    </row>
    <row r="23" spans="1:7" x14ac:dyDescent="0.25">
      <c r="A23" s="51" t="s">
        <v>400</v>
      </c>
      <c r="B23" s="141">
        <v>12495875.42</v>
      </c>
      <c r="C23" s="141">
        <v>447353.44</v>
      </c>
      <c r="D23" s="137">
        <f t="shared" si="5"/>
        <v>12943228.859999999</v>
      </c>
      <c r="E23" s="141">
        <v>6349204.5899999999</v>
      </c>
      <c r="F23" s="141">
        <v>6349204.5899999999</v>
      </c>
      <c r="G23" s="137">
        <f t="shared" si="6"/>
        <v>6594024.2699999996</v>
      </c>
    </row>
    <row r="24" spans="1:7" x14ac:dyDescent="0.25">
      <c r="A24" s="51" t="s">
        <v>401</v>
      </c>
      <c r="B24" s="141">
        <v>3745575.36</v>
      </c>
      <c r="C24" s="141">
        <v>1568463.94</v>
      </c>
      <c r="D24" s="137">
        <f t="shared" si="5"/>
        <v>5314039.3</v>
      </c>
      <c r="E24" s="141">
        <v>2772054.5</v>
      </c>
      <c r="F24" s="141">
        <v>2772054.5</v>
      </c>
      <c r="G24" s="137">
        <f t="shared" si="6"/>
        <v>2541984.7999999998</v>
      </c>
    </row>
    <row r="25" spans="1:7" x14ac:dyDescent="0.25">
      <c r="A25" s="51" t="s">
        <v>402</v>
      </c>
      <c r="B25" s="141">
        <v>1748065</v>
      </c>
      <c r="C25" s="141">
        <v>315000</v>
      </c>
      <c r="D25" s="137">
        <f t="shared" si="5"/>
        <v>2063065</v>
      </c>
      <c r="E25" s="141">
        <v>749331.79</v>
      </c>
      <c r="F25" s="141">
        <v>749331.79</v>
      </c>
      <c r="G25" s="137">
        <f t="shared" si="6"/>
        <v>1313733.21</v>
      </c>
    </row>
    <row r="26" spans="1:7" x14ac:dyDescent="0.25">
      <c r="A26" s="51" t="s">
        <v>403</v>
      </c>
      <c r="B26" s="141">
        <v>730739.47</v>
      </c>
      <c r="C26" s="141">
        <v>0</v>
      </c>
      <c r="D26" s="137">
        <f t="shared" si="5"/>
        <v>730739.47</v>
      </c>
      <c r="E26" s="141">
        <v>312849.46000000002</v>
      </c>
      <c r="F26" s="141">
        <v>312849.46000000002</v>
      </c>
      <c r="G26" s="137">
        <f t="shared" si="6"/>
        <v>417890.00999999995</v>
      </c>
    </row>
    <row r="27" spans="1:7" x14ac:dyDescent="0.25">
      <c r="A27" s="43" t="s">
        <v>404</v>
      </c>
      <c r="B27" s="137">
        <f>SUM(B28:B36)</f>
        <v>7757253.9000000004</v>
      </c>
      <c r="C27" s="137">
        <f t="shared" ref="C27:G27" si="7">SUM(C28:C36)</f>
        <v>6085</v>
      </c>
      <c r="D27" s="137">
        <f t="shared" si="7"/>
        <v>7763338.9000000004</v>
      </c>
      <c r="E27" s="137">
        <f t="shared" si="7"/>
        <v>976600.56</v>
      </c>
      <c r="F27" s="137">
        <f t="shared" si="7"/>
        <v>976600.56</v>
      </c>
      <c r="G27" s="137">
        <f t="shared" si="7"/>
        <v>6786738.3399999999</v>
      </c>
    </row>
    <row r="28" spans="1:7" x14ac:dyDescent="0.25">
      <c r="A28" s="54" t="s">
        <v>405</v>
      </c>
      <c r="B28" s="137">
        <v>0</v>
      </c>
      <c r="C28" s="137">
        <v>0</v>
      </c>
      <c r="D28" s="137">
        <f t="shared" ref="D28:D36" si="8">B28+C28</f>
        <v>0</v>
      </c>
      <c r="E28" s="137">
        <v>0</v>
      </c>
      <c r="F28" s="137">
        <v>0</v>
      </c>
      <c r="G28" s="137">
        <f t="shared" ref="G28:G36" si="9">D28-E28</f>
        <v>0</v>
      </c>
    </row>
    <row r="29" spans="1:7" x14ac:dyDescent="0.25">
      <c r="A29" s="51" t="s">
        <v>406</v>
      </c>
      <c r="B29" s="137">
        <v>0</v>
      </c>
      <c r="C29" s="137">
        <v>0</v>
      </c>
      <c r="D29" s="137">
        <f t="shared" si="8"/>
        <v>0</v>
      </c>
      <c r="E29" s="137">
        <v>0</v>
      </c>
      <c r="F29" s="137">
        <v>0</v>
      </c>
      <c r="G29" s="137">
        <f t="shared" si="9"/>
        <v>0</v>
      </c>
    </row>
    <row r="30" spans="1:7" x14ac:dyDescent="0.25">
      <c r="A30" s="51" t="s">
        <v>407</v>
      </c>
      <c r="B30" s="137">
        <v>0</v>
      </c>
      <c r="C30" s="137">
        <v>0</v>
      </c>
      <c r="D30" s="137">
        <f t="shared" si="8"/>
        <v>0</v>
      </c>
      <c r="E30" s="137">
        <v>0</v>
      </c>
      <c r="F30" s="137">
        <v>0</v>
      </c>
      <c r="G30" s="137">
        <f t="shared" si="9"/>
        <v>0</v>
      </c>
    </row>
    <row r="31" spans="1:7" x14ac:dyDescent="0.25">
      <c r="A31" s="51" t="s">
        <v>408</v>
      </c>
      <c r="B31" s="137">
        <v>0</v>
      </c>
      <c r="C31" s="137">
        <v>0</v>
      </c>
      <c r="D31" s="137">
        <f t="shared" si="8"/>
        <v>0</v>
      </c>
      <c r="E31" s="137">
        <v>0</v>
      </c>
      <c r="F31" s="137">
        <v>0</v>
      </c>
      <c r="G31" s="137">
        <f t="shared" si="9"/>
        <v>0</v>
      </c>
    </row>
    <row r="32" spans="1:7" x14ac:dyDescent="0.25">
      <c r="A32" s="51" t="s">
        <v>409</v>
      </c>
      <c r="B32" s="137">
        <v>0</v>
      </c>
      <c r="C32" s="137">
        <v>0</v>
      </c>
      <c r="D32" s="137">
        <f t="shared" si="8"/>
        <v>0</v>
      </c>
      <c r="E32" s="137">
        <v>0</v>
      </c>
      <c r="F32" s="137">
        <v>0</v>
      </c>
      <c r="G32" s="137">
        <f t="shared" si="9"/>
        <v>0</v>
      </c>
    </row>
    <row r="33" spans="1:7" ht="14.45" customHeight="1" x14ac:dyDescent="0.25">
      <c r="A33" s="51" t="s">
        <v>410</v>
      </c>
      <c r="B33" s="137">
        <v>0</v>
      </c>
      <c r="C33" s="137">
        <v>0</v>
      </c>
      <c r="D33" s="137">
        <f t="shared" si="8"/>
        <v>0</v>
      </c>
      <c r="E33" s="137">
        <v>0</v>
      </c>
      <c r="F33" s="137">
        <v>0</v>
      </c>
      <c r="G33" s="137">
        <f t="shared" si="9"/>
        <v>0</v>
      </c>
    </row>
    <row r="34" spans="1:7" ht="14.45" customHeight="1" x14ac:dyDescent="0.25">
      <c r="A34" s="51" t="s">
        <v>411</v>
      </c>
      <c r="B34" s="141">
        <v>3563206.6</v>
      </c>
      <c r="C34" s="141">
        <v>0</v>
      </c>
      <c r="D34" s="137">
        <f t="shared" si="8"/>
        <v>3563206.6</v>
      </c>
      <c r="E34" s="141">
        <v>428675.77</v>
      </c>
      <c r="F34" s="141">
        <v>428675.77</v>
      </c>
      <c r="G34" s="137">
        <f t="shared" si="9"/>
        <v>3134530.83</v>
      </c>
    </row>
    <row r="35" spans="1:7" ht="14.45" customHeight="1" x14ac:dyDescent="0.25">
      <c r="A35" s="51" t="s">
        <v>412</v>
      </c>
      <c r="B35" s="141">
        <v>4194047.3</v>
      </c>
      <c r="C35" s="141">
        <v>6085</v>
      </c>
      <c r="D35" s="137">
        <f t="shared" si="8"/>
        <v>4200132.3</v>
      </c>
      <c r="E35" s="141">
        <v>547924.79</v>
      </c>
      <c r="F35" s="141">
        <v>547924.79</v>
      </c>
      <c r="G35" s="137">
        <f t="shared" si="9"/>
        <v>3652207.51</v>
      </c>
    </row>
    <row r="36" spans="1:7" ht="14.45" customHeight="1" x14ac:dyDescent="0.25">
      <c r="A36" s="51" t="s">
        <v>413</v>
      </c>
      <c r="B36" s="137">
        <v>0</v>
      </c>
      <c r="C36" s="137">
        <v>0</v>
      </c>
      <c r="D36" s="137">
        <f t="shared" si="8"/>
        <v>0</v>
      </c>
      <c r="E36" s="137">
        <v>0</v>
      </c>
      <c r="F36" s="137">
        <v>0</v>
      </c>
      <c r="G36" s="137">
        <f t="shared" si="9"/>
        <v>0</v>
      </c>
    </row>
    <row r="37" spans="1:7" ht="14.45" customHeight="1" x14ac:dyDescent="0.25">
      <c r="A37" s="44" t="s">
        <v>414</v>
      </c>
      <c r="B37" s="137">
        <f>SUM(B38:B41)</f>
        <v>0</v>
      </c>
      <c r="C37" s="137">
        <f t="shared" ref="C37:G37" si="10">SUM(C38:C41)</f>
        <v>0</v>
      </c>
      <c r="D37" s="137">
        <f t="shared" si="10"/>
        <v>0</v>
      </c>
      <c r="E37" s="137">
        <f t="shared" si="10"/>
        <v>0</v>
      </c>
      <c r="F37" s="137">
        <f t="shared" si="10"/>
        <v>0</v>
      </c>
      <c r="G37" s="137">
        <f t="shared" si="10"/>
        <v>0</v>
      </c>
    </row>
    <row r="38" spans="1:7" x14ac:dyDescent="0.25">
      <c r="A38" s="54" t="s">
        <v>415</v>
      </c>
      <c r="B38" s="137">
        <v>0</v>
      </c>
      <c r="C38" s="137">
        <v>0</v>
      </c>
      <c r="D38" s="137">
        <f t="shared" ref="D38:D41" si="11">B38+C38</f>
        <v>0</v>
      </c>
      <c r="E38" s="137">
        <v>0</v>
      </c>
      <c r="F38" s="137">
        <v>0</v>
      </c>
      <c r="G38" s="137">
        <f t="shared" ref="G38:G41" si="12">D38-E38</f>
        <v>0</v>
      </c>
    </row>
    <row r="39" spans="1:7" ht="30" x14ac:dyDescent="0.25">
      <c r="A39" s="54" t="s">
        <v>416</v>
      </c>
      <c r="B39" s="137">
        <v>0</v>
      </c>
      <c r="C39" s="137">
        <v>0</v>
      </c>
      <c r="D39" s="137">
        <f t="shared" si="11"/>
        <v>0</v>
      </c>
      <c r="E39" s="137">
        <v>0</v>
      </c>
      <c r="F39" s="137">
        <v>0</v>
      </c>
      <c r="G39" s="137">
        <f t="shared" si="12"/>
        <v>0</v>
      </c>
    </row>
    <row r="40" spans="1:7" x14ac:dyDescent="0.25">
      <c r="A40" s="54" t="s">
        <v>417</v>
      </c>
      <c r="B40" s="137">
        <v>0</v>
      </c>
      <c r="C40" s="137">
        <v>0</v>
      </c>
      <c r="D40" s="137">
        <f t="shared" si="11"/>
        <v>0</v>
      </c>
      <c r="E40" s="137">
        <v>0</v>
      </c>
      <c r="F40" s="137">
        <v>0</v>
      </c>
      <c r="G40" s="137">
        <f t="shared" si="12"/>
        <v>0</v>
      </c>
    </row>
    <row r="41" spans="1:7" x14ac:dyDescent="0.25">
      <c r="A41" s="54" t="s">
        <v>418</v>
      </c>
      <c r="B41" s="137">
        <v>0</v>
      </c>
      <c r="C41" s="137">
        <v>0</v>
      </c>
      <c r="D41" s="137">
        <f t="shared" si="11"/>
        <v>0</v>
      </c>
      <c r="E41" s="137">
        <v>0</v>
      </c>
      <c r="F41" s="137">
        <v>0</v>
      </c>
      <c r="G41" s="137">
        <f t="shared" si="12"/>
        <v>0</v>
      </c>
    </row>
    <row r="42" spans="1:7" x14ac:dyDescent="0.25">
      <c r="A42" s="54"/>
      <c r="B42" s="137"/>
      <c r="C42" s="137"/>
      <c r="D42" s="137"/>
      <c r="E42" s="137"/>
      <c r="F42" s="137"/>
      <c r="G42" s="137"/>
    </row>
    <row r="43" spans="1:7" x14ac:dyDescent="0.25">
      <c r="A43" s="3" t="s">
        <v>419</v>
      </c>
      <c r="B43" s="138">
        <f>B44+B53+B61+B71</f>
        <v>70106695</v>
      </c>
      <c r="C43" s="138">
        <f t="shared" ref="C43:G43" si="13">C44+C53+C61+C71</f>
        <v>10667285.98</v>
      </c>
      <c r="D43" s="138">
        <f t="shared" si="13"/>
        <v>80773980.980000004</v>
      </c>
      <c r="E43" s="138">
        <f t="shared" si="13"/>
        <v>28274357.049999997</v>
      </c>
      <c r="F43" s="138">
        <f t="shared" si="13"/>
        <v>28194461.030000001</v>
      </c>
      <c r="G43" s="138">
        <f t="shared" si="13"/>
        <v>52499623.930000007</v>
      </c>
    </row>
    <row r="44" spans="1:7" x14ac:dyDescent="0.25">
      <c r="A44" s="43" t="s">
        <v>387</v>
      </c>
      <c r="B44" s="137">
        <f>SUM(B45:B52)</f>
        <v>38012079.859999999</v>
      </c>
      <c r="C44" s="137">
        <f t="shared" ref="C44:G44" si="14">SUM(C45:C52)</f>
        <v>3171935</v>
      </c>
      <c r="D44" s="137">
        <f t="shared" si="14"/>
        <v>41184014.859999999</v>
      </c>
      <c r="E44" s="137">
        <f t="shared" si="14"/>
        <v>21334488.649999999</v>
      </c>
      <c r="F44" s="137">
        <f t="shared" si="14"/>
        <v>21288127.030000001</v>
      </c>
      <c r="G44" s="137">
        <f t="shared" si="14"/>
        <v>19849526.209999997</v>
      </c>
    </row>
    <row r="45" spans="1:7" x14ac:dyDescent="0.25">
      <c r="A45" s="54" t="s">
        <v>388</v>
      </c>
      <c r="B45" s="137">
        <v>0</v>
      </c>
      <c r="C45" s="137">
        <v>0</v>
      </c>
      <c r="D45" s="137">
        <f t="shared" ref="D45:D52" si="15">B45+C45</f>
        <v>0</v>
      </c>
      <c r="E45" s="137">
        <v>0</v>
      </c>
      <c r="F45" s="137">
        <v>0</v>
      </c>
      <c r="G45" s="137">
        <f t="shared" ref="G45:G52" si="16">D45-E45</f>
        <v>0</v>
      </c>
    </row>
    <row r="46" spans="1:7" x14ac:dyDescent="0.25">
      <c r="A46" s="54" t="s">
        <v>389</v>
      </c>
      <c r="B46" s="137">
        <v>0</v>
      </c>
      <c r="C46" s="137">
        <v>0</v>
      </c>
      <c r="D46" s="137">
        <f t="shared" si="15"/>
        <v>0</v>
      </c>
      <c r="E46" s="137">
        <v>0</v>
      </c>
      <c r="F46" s="137">
        <v>0</v>
      </c>
      <c r="G46" s="137">
        <f t="shared" si="16"/>
        <v>0</v>
      </c>
    </row>
    <row r="47" spans="1:7" x14ac:dyDescent="0.25">
      <c r="A47" s="54" t="s">
        <v>390</v>
      </c>
      <c r="B47" s="137">
        <v>0</v>
      </c>
      <c r="C47" s="137">
        <v>0</v>
      </c>
      <c r="D47" s="137">
        <f t="shared" si="15"/>
        <v>0</v>
      </c>
      <c r="E47" s="137">
        <v>0</v>
      </c>
      <c r="F47" s="137">
        <v>0</v>
      </c>
      <c r="G47" s="137">
        <f t="shared" si="16"/>
        <v>0</v>
      </c>
    </row>
    <row r="48" spans="1:7" x14ac:dyDescent="0.25">
      <c r="A48" s="54" t="s">
        <v>391</v>
      </c>
      <c r="B48" s="137">
        <v>0</v>
      </c>
      <c r="C48" s="137">
        <v>0</v>
      </c>
      <c r="D48" s="137">
        <f t="shared" si="15"/>
        <v>0</v>
      </c>
      <c r="E48" s="137">
        <v>0</v>
      </c>
      <c r="F48" s="137">
        <v>0</v>
      </c>
      <c r="G48" s="137">
        <f t="shared" si="16"/>
        <v>0</v>
      </c>
    </row>
    <row r="49" spans="1:7" x14ac:dyDescent="0.25">
      <c r="A49" s="54" t="s">
        <v>392</v>
      </c>
      <c r="B49" s="141">
        <v>0</v>
      </c>
      <c r="C49" s="141">
        <v>632994.27</v>
      </c>
      <c r="D49" s="137">
        <f t="shared" si="15"/>
        <v>632994.27</v>
      </c>
      <c r="E49" s="141">
        <v>0</v>
      </c>
      <c r="F49" s="141">
        <v>0</v>
      </c>
      <c r="G49" s="137">
        <f t="shared" si="16"/>
        <v>632994.27</v>
      </c>
    </row>
    <row r="50" spans="1:7" x14ac:dyDescent="0.25">
      <c r="A50" s="54" t="s">
        <v>393</v>
      </c>
      <c r="B50" s="137">
        <v>0</v>
      </c>
      <c r="C50" s="137">
        <v>0</v>
      </c>
      <c r="D50" s="137">
        <f t="shared" si="15"/>
        <v>0</v>
      </c>
      <c r="E50" s="137">
        <v>0</v>
      </c>
      <c r="F50" s="137">
        <v>0</v>
      </c>
      <c r="G50" s="137">
        <f t="shared" si="16"/>
        <v>0</v>
      </c>
    </row>
    <row r="51" spans="1:7" x14ac:dyDescent="0.25">
      <c r="A51" s="54" t="s">
        <v>394</v>
      </c>
      <c r="B51" s="141">
        <v>38012079.859999999</v>
      </c>
      <c r="C51" s="141">
        <v>2538940.73</v>
      </c>
      <c r="D51" s="137">
        <f t="shared" si="15"/>
        <v>40551020.589999996</v>
      </c>
      <c r="E51" s="141">
        <v>21334488.649999999</v>
      </c>
      <c r="F51" s="141">
        <v>21288127.030000001</v>
      </c>
      <c r="G51" s="137">
        <f t="shared" si="16"/>
        <v>19216531.939999998</v>
      </c>
    </row>
    <row r="52" spans="1:7" x14ac:dyDescent="0.25">
      <c r="A52" s="54" t="s">
        <v>395</v>
      </c>
      <c r="B52" s="137">
        <v>0</v>
      </c>
      <c r="C52" s="137">
        <v>0</v>
      </c>
      <c r="D52" s="137">
        <f t="shared" si="15"/>
        <v>0</v>
      </c>
      <c r="E52" s="137">
        <v>0</v>
      </c>
      <c r="F52" s="137">
        <v>0</v>
      </c>
      <c r="G52" s="137">
        <f t="shared" si="16"/>
        <v>0</v>
      </c>
    </row>
    <row r="53" spans="1:7" x14ac:dyDescent="0.25">
      <c r="A53" s="43" t="s">
        <v>396</v>
      </c>
      <c r="B53" s="137">
        <f>SUM(B54:B60)</f>
        <v>32094615.140000001</v>
      </c>
      <c r="C53" s="137">
        <f t="shared" ref="C53:G53" si="17">SUM(C54:C60)</f>
        <v>7495350.9800000004</v>
      </c>
      <c r="D53" s="137">
        <f t="shared" si="17"/>
        <v>39589966.120000005</v>
      </c>
      <c r="E53" s="137">
        <f t="shared" si="17"/>
        <v>6939868.4000000004</v>
      </c>
      <c r="F53" s="137">
        <f t="shared" si="17"/>
        <v>6906334</v>
      </c>
      <c r="G53" s="137">
        <f t="shared" si="17"/>
        <v>32650097.720000006</v>
      </c>
    </row>
    <row r="54" spans="1:7" x14ac:dyDescent="0.25">
      <c r="A54" s="54" t="s">
        <v>397</v>
      </c>
      <c r="B54" s="137">
        <v>0</v>
      </c>
      <c r="C54" s="137">
        <v>0</v>
      </c>
      <c r="D54" s="137">
        <f t="shared" ref="D54:D60" si="18">B54+C54</f>
        <v>0</v>
      </c>
      <c r="E54" s="137">
        <v>0</v>
      </c>
      <c r="F54" s="137">
        <v>0</v>
      </c>
      <c r="G54" s="137">
        <f t="shared" ref="G54:G60" si="19">D54-E54</f>
        <v>0</v>
      </c>
    </row>
    <row r="55" spans="1:7" x14ac:dyDescent="0.25">
      <c r="A55" s="54" t="s">
        <v>398</v>
      </c>
      <c r="B55" s="141">
        <v>32094615.140000001</v>
      </c>
      <c r="C55" s="141">
        <v>7495350.9800000004</v>
      </c>
      <c r="D55" s="137">
        <f t="shared" si="18"/>
        <v>39589966.120000005</v>
      </c>
      <c r="E55" s="141">
        <v>6939868.4000000004</v>
      </c>
      <c r="F55" s="141">
        <v>6906334</v>
      </c>
      <c r="G55" s="137">
        <f t="shared" si="19"/>
        <v>32650097.720000006</v>
      </c>
    </row>
    <row r="56" spans="1:7" x14ac:dyDescent="0.25">
      <c r="A56" s="54" t="s">
        <v>399</v>
      </c>
      <c r="B56" s="137">
        <v>0</v>
      </c>
      <c r="C56" s="137">
        <v>0</v>
      </c>
      <c r="D56" s="137">
        <f t="shared" si="18"/>
        <v>0</v>
      </c>
      <c r="E56" s="137">
        <v>0</v>
      </c>
      <c r="F56" s="137">
        <v>0</v>
      </c>
      <c r="G56" s="137">
        <f t="shared" si="19"/>
        <v>0</v>
      </c>
    </row>
    <row r="57" spans="1:7" x14ac:dyDescent="0.25">
      <c r="A57" s="55" t="s">
        <v>400</v>
      </c>
      <c r="B57" s="137">
        <v>0</v>
      </c>
      <c r="C57" s="137">
        <v>0</v>
      </c>
      <c r="D57" s="137">
        <f t="shared" si="18"/>
        <v>0</v>
      </c>
      <c r="E57" s="137">
        <v>0</v>
      </c>
      <c r="F57" s="137">
        <v>0</v>
      </c>
      <c r="G57" s="137">
        <f t="shared" si="19"/>
        <v>0</v>
      </c>
    </row>
    <row r="58" spans="1:7" x14ac:dyDescent="0.25">
      <c r="A58" s="54" t="s">
        <v>401</v>
      </c>
      <c r="B58" s="137">
        <v>0</v>
      </c>
      <c r="C58" s="137">
        <v>0</v>
      </c>
      <c r="D58" s="137">
        <f t="shared" si="18"/>
        <v>0</v>
      </c>
      <c r="E58" s="137">
        <v>0</v>
      </c>
      <c r="F58" s="137">
        <v>0</v>
      </c>
      <c r="G58" s="137">
        <f t="shared" si="19"/>
        <v>0</v>
      </c>
    </row>
    <row r="59" spans="1:7" x14ac:dyDescent="0.25">
      <c r="A59" s="54" t="s">
        <v>402</v>
      </c>
      <c r="B59" s="137">
        <v>0</v>
      </c>
      <c r="C59" s="137">
        <v>0</v>
      </c>
      <c r="D59" s="137">
        <f t="shared" si="18"/>
        <v>0</v>
      </c>
      <c r="E59" s="137">
        <v>0</v>
      </c>
      <c r="F59" s="137">
        <v>0</v>
      </c>
      <c r="G59" s="137">
        <f t="shared" si="19"/>
        <v>0</v>
      </c>
    </row>
    <row r="60" spans="1:7" x14ac:dyDescent="0.25">
      <c r="A60" s="54" t="s">
        <v>403</v>
      </c>
      <c r="B60" s="137">
        <v>0</v>
      </c>
      <c r="C60" s="137">
        <v>0</v>
      </c>
      <c r="D60" s="137">
        <f t="shared" si="18"/>
        <v>0</v>
      </c>
      <c r="E60" s="137">
        <v>0</v>
      </c>
      <c r="F60" s="137">
        <v>0</v>
      </c>
      <c r="G60" s="137">
        <f t="shared" si="19"/>
        <v>0</v>
      </c>
    </row>
    <row r="61" spans="1:7" x14ac:dyDescent="0.25">
      <c r="A61" s="43" t="s">
        <v>404</v>
      </c>
      <c r="B61" s="137">
        <f>SUM(B62:B70)</f>
        <v>0</v>
      </c>
      <c r="C61" s="137">
        <f t="shared" ref="C61:G61" si="20">SUM(C62:C70)</f>
        <v>0</v>
      </c>
      <c r="D61" s="137">
        <f t="shared" si="20"/>
        <v>0</v>
      </c>
      <c r="E61" s="137">
        <f t="shared" si="20"/>
        <v>0</v>
      </c>
      <c r="F61" s="137">
        <f t="shared" si="20"/>
        <v>0</v>
      </c>
      <c r="G61" s="137">
        <f t="shared" si="20"/>
        <v>0</v>
      </c>
    </row>
    <row r="62" spans="1:7" x14ac:dyDescent="0.25">
      <c r="A62" s="54" t="s">
        <v>405</v>
      </c>
      <c r="B62" s="137">
        <v>0</v>
      </c>
      <c r="C62" s="137">
        <v>0</v>
      </c>
      <c r="D62" s="137">
        <f t="shared" ref="D62:D70" si="21">B62+C62</f>
        <v>0</v>
      </c>
      <c r="E62" s="137">
        <v>0</v>
      </c>
      <c r="F62" s="137">
        <v>0</v>
      </c>
      <c r="G62" s="137">
        <f t="shared" ref="G62:G70" si="22">D62-E62</f>
        <v>0</v>
      </c>
    </row>
    <row r="63" spans="1:7" x14ac:dyDescent="0.25">
      <c r="A63" s="54" t="s">
        <v>406</v>
      </c>
      <c r="B63" s="137">
        <v>0</v>
      </c>
      <c r="C63" s="137">
        <v>0</v>
      </c>
      <c r="D63" s="137">
        <f t="shared" si="21"/>
        <v>0</v>
      </c>
      <c r="E63" s="137">
        <v>0</v>
      </c>
      <c r="F63" s="137">
        <v>0</v>
      </c>
      <c r="G63" s="137">
        <f t="shared" si="22"/>
        <v>0</v>
      </c>
    </row>
    <row r="64" spans="1:7" x14ac:dyDescent="0.25">
      <c r="A64" s="54" t="s">
        <v>407</v>
      </c>
      <c r="B64" s="137">
        <v>0</v>
      </c>
      <c r="C64" s="137">
        <v>0</v>
      </c>
      <c r="D64" s="137">
        <f t="shared" si="21"/>
        <v>0</v>
      </c>
      <c r="E64" s="137">
        <v>0</v>
      </c>
      <c r="F64" s="137">
        <v>0</v>
      </c>
      <c r="G64" s="137">
        <f t="shared" si="22"/>
        <v>0</v>
      </c>
    </row>
    <row r="65" spans="1:7" x14ac:dyDescent="0.25">
      <c r="A65" s="54" t="s">
        <v>408</v>
      </c>
      <c r="B65" s="137">
        <v>0</v>
      </c>
      <c r="C65" s="137">
        <v>0</v>
      </c>
      <c r="D65" s="137">
        <f t="shared" si="21"/>
        <v>0</v>
      </c>
      <c r="E65" s="137">
        <v>0</v>
      </c>
      <c r="F65" s="137">
        <v>0</v>
      </c>
      <c r="G65" s="137">
        <f t="shared" si="22"/>
        <v>0</v>
      </c>
    </row>
    <row r="66" spans="1:7" x14ac:dyDescent="0.25">
      <c r="A66" s="54" t="s">
        <v>409</v>
      </c>
      <c r="B66" s="137">
        <v>0</v>
      </c>
      <c r="C66" s="137">
        <v>0</v>
      </c>
      <c r="D66" s="137">
        <f t="shared" si="21"/>
        <v>0</v>
      </c>
      <c r="E66" s="137">
        <v>0</v>
      </c>
      <c r="F66" s="137">
        <v>0</v>
      </c>
      <c r="G66" s="137">
        <f t="shared" si="22"/>
        <v>0</v>
      </c>
    </row>
    <row r="67" spans="1:7" x14ac:dyDescent="0.25">
      <c r="A67" s="54" t="s">
        <v>410</v>
      </c>
      <c r="B67" s="137">
        <v>0</v>
      </c>
      <c r="C67" s="137">
        <v>0</v>
      </c>
      <c r="D67" s="137">
        <f t="shared" si="21"/>
        <v>0</v>
      </c>
      <c r="E67" s="137">
        <v>0</v>
      </c>
      <c r="F67" s="137">
        <v>0</v>
      </c>
      <c r="G67" s="137">
        <f t="shared" si="22"/>
        <v>0</v>
      </c>
    </row>
    <row r="68" spans="1:7" x14ac:dyDescent="0.25">
      <c r="A68" s="54" t="s">
        <v>411</v>
      </c>
      <c r="B68" s="137">
        <v>0</v>
      </c>
      <c r="C68" s="137">
        <v>0</v>
      </c>
      <c r="D68" s="137">
        <f t="shared" si="21"/>
        <v>0</v>
      </c>
      <c r="E68" s="137">
        <v>0</v>
      </c>
      <c r="F68" s="137">
        <v>0</v>
      </c>
      <c r="G68" s="137">
        <f t="shared" si="22"/>
        <v>0</v>
      </c>
    </row>
    <row r="69" spans="1:7" x14ac:dyDescent="0.25">
      <c r="A69" s="54" t="s">
        <v>412</v>
      </c>
      <c r="B69" s="137">
        <v>0</v>
      </c>
      <c r="C69" s="137">
        <v>0</v>
      </c>
      <c r="D69" s="137">
        <f t="shared" si="21"/>
        <v>0</v>
      </c>
      <c r="E69" s="137">
        <v>0</v>
      </c>
      <c r="F69" s="137">
        <v>0</v>
      </c>
      <c r="G69" s="137">
        <f t="shared" si="22"/>
        <v>0</v>
      </c>
    </row>
    <row r="70" spans="1:7" x14ac:dyDescent="0.25">
      <c r="A70" s="54" t="s">
        <v>413</v>
      </c>
      <c r="B70" s="137">
        <v>0</v>
      </c>
      <c r="C70" s="137">
        <v>0</v>
      </c>
      <c r="D70" s="137">
        <f t="shared" si="21"/>
        <v>0</v>
      </c>
      <c r="E70" s="137">
        <v>0</v>
      </c>
      <c r="F70" s="137">
        <v>0</v>
      </c>
      <c r="G70" s="137">
        <f t="shared" si="22"/>
        <v>0</v>
      </c>
    </row>
    <row r="71" spans="1:7" x14ac:dyDescent="0.25">
      <c r="A71" s="44" t="s">
        <v>414</v>
      </c>
      <c r="B71" s="139">
        <f>SUM(B72:B75)</f>
        <v>0</v>
      </c>
      <c r="C71" s="139">
        <f t="shared" ref="C71:G71" si="23">SUM(C72:C75)</f>
        <v>0</v>
      </c>
      <c r="D71" s="139">
        <f t="shared" si="23"/>
        <v>0</v>
      </c>
      <c r="E71" s="139">
        <f t="shared" si="23"/>
        <v>0</v>
      </c>
      <c r="F71" s="139">
        <f t="shared" si="23"/>
        <v>0</v>
      </c>
      <c r="G71" s="139">
        <f t="shared" si="23"/>
        <v>0</v>
      </c>
    </row>
    <row r="72" spans="1:7" x14ac:dyDescent="0.25">
      <c r="A72" s="54" t="s">
        <v>415</v>
      </c>
      <c r="B72" s="137">
        <v>0</v>
      </c>
      <c r="C72" s="137">
        <v>0</v>
      </c>
      <c r="D72" s="137">
        <f t="shared" ref="D72:D75" si="24">B72+C72</f>
        <v>0</v>
      </c>
      <c r="E72" s="137">
        <v>0</v>
      </c>
      <c r="F72" s="137">
        <v>0</v>
      </c>
      <c r="G72" s="137">
        <f t="shared" ref="G72:G75" si="25">D72-E72</f>
        <v>0</v>
      </c>
    </row>
    <row r="73" spans="1:7" ht="30" x14ac:dyDescent="0.25">
      <c r="A73" s="54" t="s">
        <v>416</v>
      </c>
      <c r="B73" s="137">
        <v>0</v>
      </c>
      <c r="C73" s="137">
        <v>0</v>
      </c>
      <c r="D73" s="137">
        <f t="shared" si="24"/>
        <v>0</v>
      </c>
      <c r="E73" s="137">
        <v>0</v>
      </c>
      <c r="F73" s="137">
        <v>0</v>
      </c>
      <c r="G73" s="137">
        <f t="shared" si="25"/>
        <v>0</v>
      </c>
    </row>
    <row r="74" spans="1:7" x14ac:dyDescent="0.25">
      <c r="A74" s="54" t="s">
        <v>417</v>
      </c>
      <c r="B74" s="137">
        <v>0</v>
      </c>
      <c r="C74" s="137">
        <v>0</v>
      </c>
      <c r="D74" s="137">
        <f t="shared" si="24"/>
        <v>0</v>
      </c>
      <c r="E74" s="137">
        <v>0</v>
      </c>
      <c r="F74" s="137">
        <v>0</v>
      </c>
      <c r="G74" s="137">
        <f t="shared" si="25"/>
        <v>0</v>
      </c>
    </row>
    <row r="75" spans="1:7" x14ac:dyDescent="0.25">
      <c r="A75" s="54" t="s">
        <v>418</v>
      </c>
      <c r="B75" s="137">
        <v>0</v>
      </c>
      <c r="C75" s="137">
        <v>0</v>
      </c>
      <c r="D75" s="137">
        <f t="shared" si="24"/>
        <v>0</v>
      </c>
      <c r="E75" s="137">
        <v>0</v>
      </c>
      <c r="F75" s="137">
        <v>0</v>
      </c>
      <c r="G75" s="137">
        <f t="shared" si="25"/>
        <v>0</v>
      </c>
    </row>
    <row r="76" spans="1:7" x14ac:dyDescent="0.25">
      <c r="A76" s="32"/>
      <c r="B76" s="140"/>
      <c r="C76" s="140"/>
      <c r="D76" s="140"/>
      <c r="E76" s="140"/>
      <c r="F76" s="140"/>
      <c r="G76" s="140"/>
    </row>
    <row r="77" spans="1:7" x14ac:dyDescent="0.25">
      <c r="A77" s="3" t="s">
        <v>378</v>
      </c>
      <c r="B77" s="138">
        <f>B9+B43</f>
        <v>320754547.39999998</v>
      </c>
      <c r="C77" s="138">
        <f t="shared" ref="C77:G77" si="26">C9+C43</f>
        <v>57081012.590000004</v>
      </c>
      <c r="D77" s="138">
        <f t="shared" si="26"/>
        <v>377835559.99000001</v>
      </c>
      <c r="E77" s="138">
        <f t="shared" si="26"/>
        <v>158512416.94</v>
      </c>
      <c r="F77" s="138">
        <f t="shared" si="26"/>
        <v>158077375.31999999</v>
      </c>
      <c r="G77" s="138">
        <f t="shared" si="26"/>
        <v>219323143.04999998</v>
      </c>
    </row>
    <row r="78" spans="1:7" x14ac:dyDescent="0.25">
      <c r="A78" s="41"/>
      <c r="B78" s="56"/>
      <c r="C78" s="56"/>
      <c r="D78" s="56"/>
      <c r="E78" s="56"/>
      <c r="F78" s="56"/>
      <c r="G78" s="5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G33" sqref="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92" t="s">
        <v>420</v>
      </c>
      <c r="B1" s="175"/>
      <c r="C1" s="175"/>
      <c r="D1" s="175"/>
      <c r="E1" s="175"/>
      <c r="F1" s="175"/>
      <c r="G1" s="176"/>
    </row>
    <row r="2" spans="1:7" x14ac:dyDescent="0.25">
      <c r="A2" s="75" t="str">
        <f>'Formato 1'!A2</f>
        <v>MUNICIPIO MOROLEON GUANAJUATO</v>
      </c>
      <c r="B2" s="76"/>
      <c r="C2" s="76"/>
      <c r="D2" s="76"/>
      <c r="E2" s="76"/>
      <c r="F2" s="76"/>
      <c r="G2" s="77"/>
    </row>
    <row r="3" spans="1:7" x14ac:dyDescent="0.25">
      <c r="A3" s="78" t="s">
        <v>296</v>
      </c>
      <c r="B3" s="79"/>
      <c r="C3" s="79"/>
      <c r="D3" s="79"/>
      <c r="E3" s="79"/>
      <c r="F3" s="79"/>
      <c r="G3" s="80"/>
    </row>
    <row r="4" spans="1:7" x14ac:dyDescent="0.25">
      <c r="A4" s="78" t="s">
        <v>421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x14ac:dyDescent="0.25">
      <c r="A7" s="187" t="s">
        <v>5</v>
      </c>
      <c r="B7" s="190" t="s">
        <v>298</v>
      </c>
      <c r="C7" s="190"/>
      <c r="D7" s="190"/>
      <c r="E7" s="190"/>
      <c r="F7" s="190"/>
      <c r="G7" s="190" t="s">
        <v>299</v>
      </c>
    </row>
    <row r="8" spans="1:7" ht="30" x14ac:dyDescent="0.25">
      <c r="A8" s="188"/>
      <c r="B8" s="7" t="s">
        <v>204</v>
      </c>
      <c r="C8" s="25" t="s">
        <v>385</v>
      </c>
      <c r="D8" s="25" t="s">
        <v>231</v>
      </c>
      <c r="E8" s="25" t="s">
        <v>189</v>
      </c>
      <c r="F8" s="25" t="s">
        <v>205</v>
      </c>
      <c r="G8" s="197"/>
    </row>
    <row r="9" spans="1:7" ht="15.75" customHeight="1" x14ac:dyDescent="0.25">
      <c r="A9" s="20" t="s">
        <v>422</v>
      </c>
      <c r="B9" s="142">
        <f>B10+B11+B12+B15+B16+B19</f>
        <v>149229012.40000001</v>
      </c>
      <c r="C9" s="142">
        <f t="shared" ref="C9:G9" si="0">C10+C11+C12+C15+C16+C19</f>
        <v>4255007.68</v>
      </c>
      <c r="D9" s="142">
        <f t="shared" si="0"/>
        <v>153484020.08000001</v>
      </c>
      <c r="E9" s="142">
        <f t="shared" si="0"/>
        <v>62733826.439999998</v>
      </c>
      <c r="F9" s="142">
        <f t="shared" si="0"/>
        <v>62733826.439999998</v>
      </c>
      <c r="G9" s="142">
        <f t="shared" si="0"/>
        <v>90750193.640000015</v>
      </c>
    </row>
    <row r="10" spans="1:7" x14ac:dyDescent="0.25">
      <c r="A10" s="43" t="s">
        <v>423</v>
      </c>
      <c r="B10" s="145">
        <v>149229012.40000001</v>
      </c>
      <c r="C10" s="145">
        <v>4255007.68</v>
      </c>
      <c r="D10" s="143">
        <f>B10+C10</f>
        <v>153484020.08000001</v>
      </c>
      <c r="E10" s="145">
        <v>62733826.439999998</v>
      </c>
      <c r="F10" s="145">
        <v>62733826.439999998</v>
      </c>
      <c r="G10" s="143">
        <f>D10-E10</f>
        <v>90750193.640000015</v>
      </c>
    </row>
    <row r="11" spans="1:7" ht="15.75" customHeight="1" x14ac:dyDescent="0.25">
      <c r="A11" s="43" t="s">
        <v>424</v>
      </c>
      <c r="B11" s="143">
        <v>0</v>
      </c>
      <c r="C11" s="143">
        <v>0</v>
      </c>
      <c r="D11" s="143">
        <f>B11+C11</f>
        <v>0</v>
      </c>
      <c r="E11" s="143">
        <v>0</v>
      </c>
      <c r="F11" s="143">
        <v>0</v>
      </c>
      <c r="G11" s="143">
        <f>D11-E11</f>
        <v>0</v>
      </c>
    </row>
    <row r="12" spans="1:7" x14ac:dyDescent="0.25">
      <c r="A12" s="43" t="s">
        <v>425</v>
      </c>
      <c r="B12" s="143">
        <f>B13+B14</f>
        <v>0</v>
      </c>
      <c r="C12" s="143">
        <f t="shared" ref="C12:G12" si="1">C13+C14</f>
        <v>0</v>
      </c>
      <c r="D12" s="143">
        <f t="shared" si="1"/>
        <v>0</v>
      </c>
      <c r="E12" s="143">
        <f t="shared" si="1"/>
        <v>0</v>
      </c>
      <c r="F12" s="143">
        <f t="shared" si="1"/>
        <v>0</v>
      </c>
      <c r="G12" s="143">
        <f t="shared" si="1"/>
        <v>0</v>
      </c>
    </row>
    <row r="13" spans="1:7" x14ac:dyDescent="0.25">
      <c r="A13" s="51" t="s">
        <v>426</v>
      </c>
      <c r="B13" s="143">
        <v>0</v>
      </c>
      <c r="C13" s="143">
        <v>0</v>
      </c>
      <c r="D13" s="143">
        <f>B13+C13</f>
        <v>0</v>
      </c>
      <c r="E13" s="143">
        <v>0</v>
      </c>
      <c r="F13" s="143">
        <v>0</v>
      </c>
      <c r="G13" s="143">
        <f>D13-E13</f>
        <v>0</v>
      </c>
    </row>
    <row r="14" spans="1:7" x14ac:dyDescent="0.25">
      <c r="A14" s="51" t="s">
        <v>427</v>
      </c>
      <c r="B14" s="143">
        <v>0</v>
      </c>
      <c r="C14" s="143">
        <v>0</v>
      </c>
      <c r="D14" s="143">
        <f>B14+C14</f>
        <v>0</v>
      </c>
      <c r="E14" s="143">
        <v>0</v>
      </c>
      <c r="F14" s="143">
        <v>0</v>
      </c>
      <c r="G14" s="143">
        <f>D14-E14</f>
        <v>0</v>
      </c>
    </row>
    <row r="15" spans="1:7" x14ac:dyDescent="0.25">
      <c r="A15" s="43" t="s">
        <v>428</v>
      </c>
      <c r="B15" s="143">
        <v>0</v>
      </c>
      <c r="C15" s="143">
        <v>0</v>
      </c>
      <c r="D15" s="143">
        <f>B15+C15</f>
        <v>0</v>
      </c>
      <c r="E15" s="143">
        <v>0</v>
      </c>
      <c r="F15" s="143">
        <v>0</v>
      </c>
      <c r="G15" s="143">
        <f>D15-E15</f>
        <v>0</v>
      </c>
    </row>
    <row r="16" spans="1:7" ht="30" x14ac:dyDescent="0.25">
      <c r="A16" s="44" t="s">
        <v>429</v>
      </c>
      <c r="B16" s="143">
        <f>B17+B18</f>
        <v>0</v>
      </c>
      <c r="C16" s="143">
        <f t="shared" ref="C16:G16" si="2">C17+C18</f>
        <v>0</v>
      </c>
      <c r="D16" s="143">
        <f t="shared" si="2"/>
        <v>0</v>
      </c>
      <c r="E16" s="143">
        <f t="shared" si="2"/>
        <v>0</v>
      </c>
      <c r="F16" s="143">
        <f t="shared" si="2"/>
        <v>0</v>
      </c>
      <c r="G16" s="143">
        <f t="shared" si="2"/>
        <v>0</v>
      </c>
    </row>
    <row r="17" spans="1:7" x14ac:dyDescent="0.25">
      <c r="A17" s="51" t="s">
        <v>430</v>
      </c>
      <c r="B17" s="143">
        <v>0</v>
      </c>
      <c r="C17" s="143">
        <v>0</v>
      </c>
      <c r="D17" s="143">
        <f>B17+C17</f>
        <v>0</v>
      </c>
      <c r="E17" s="143">
        <v>0</v>
      </c>
      <c r="F17" s="143">
        <v>0</v>
      </c>
      <c r="G17" s="143">
        <f>D17-E17</f>
        <v>0</v>
      </c>
    </row>
    <row r="18" spans="1:7" x14ac:dyDescent="0.25">
      <c r="A18" s="51" t="s">
        <v>431</v>
      </c>
      <c r="B18" s="143">
        <v>0</v>
      </c>
      <c r="C18" s="143">
        <v>0</v>
      </c>
      <c r="D18" s="143">
        <f>B18+C18</f>
        <v>0</v>
      </c>
      <c r="E18" s="143">
        <v>0</v>
      </c>
      <c r="F18" s="143">
        <v>0</v>
      </c>
      <c r="G18" s="143">
        <f>D18-E18</f>
        <v>0</v>
      </c>
    </row>
    <row r="19" spans="1:7" x14ac:dyDescent="0.25">
      <c r="A19" s="43" t="s">
        <v>432</v>
      </c>
      <c r="B19" s="143">
        <v>0</v>
      </c>
      <c r="C19" s="143">
        <v>0</v>
      </c>
      <c r="D19" s="143">
        <f>B19+C19</f>
        <v>0</v>
      </c>
      <c r="E19" s="143">
        <v>0</v>
      </c>
      <c r="F19" s="143">
        <v>0</v>
      </c>
      <c r="G19" s="143">
        <f>D19-E19</f>
        <v>0</v>
      </c>
    </row>
    <row r="20" spans="1:7" x14ac:dyDescent="0.25">
      <c r="A20" s="32"/>
      <c r="B20" s="144"/>
      <c r="C20" s="144"/>
      <c r="D20" s="144"/>
      <c r="E20" s="144"/>
      <c r="F20" s="144"/>
      <c r="G20" s="144"/>
    </row>
    <row r="21" spans="1:7" x14ac:dyDescent="0.25">
      <c r="A21" s="26" t="s">
        <v>433</v>
      </c>
      <c r="B21" s="142">
        <f>B22+B23+B24+B27+B28+B31</f>
        <v>21498071.780000001</v>
      </c>
      <c r="C21" s="142">
        <f t="shared" ref="C21:G21" si="3">C22+C23+C24+C27+C28+C31</f>
        <v>-2615603.11</v>
      </c>
      <c r="D21" s="142">
        <f t="shared" si="3"/>
        <v>18882468.670000002</v>
      </c>
      <c r="E21" s="142">
        <f t="shared" si="3"/>
        <v>13232913.48</v>
      </c>
      <c r="F21" s="142">
        <f t="shared" si="3"/>
        <v>13232913.48</v>
      </c>
      <c r="G21" s="142">
        <f t="shared" si="3"/>
        <v>5649555.1900000013</v>
      </c>
    </row>
    <row r="22" spans="1:7" x14ac:dyDescent="0.25">
      <c r="A22" s="43" t="s">
        <v>423</v>
      </c>
      <c r="B22" s="145">
        <v>21498071.780000001</v>
      </c>
      <c r="C22" s="145">
        <v>-2615603.11</v>
      </c>
      <c r="D22" s="143">
        <f>B22+C22</f>
        <v>18882468.670000002</v>
      </c>
      <c r="E22" s="145">
        <v>13232913.48</v>
      </c>
      <c r="F22" s="145">
        <v>13232913.48</v>
      </c>
      <c r="G22" s="143">
        <f>D22-E22</f>
        <v>5649555.1900000013</v>
      </c>
    </row>
    <row r="23" spans="1:7" x14ac:dyDescent="0.25">
      <c r="A23" s="43" t="s">
        <v>424</v>
      </c>
      <c r="B23" s="143">
        <v>0</v>
      </c>
      <c r="C23" s="143">
        <v>0</v>
      </c>
      <c r="D23" s="143">
        <f>B23+C23</f>
        <v>0</v>
      </c>
      <c r="E23" s="143">
        <v>0</v>
      </c>
      <c r="F23" s="143">
        <v>0</v>
      </c>
      <c r="G23" s="143">
        <f>D23-E23</f>
        <v>0</v>
      </c>
    </row>
    <row r="24" spans="1:7" x14ac:dyDescent="0.25">
      <c r="A24" s="43" t="s">
        <v>425</v>
      </c>
      <c r="B24" s="143">
        <f>B25+B26</f>
        <v>0</v>
      </c>
      <c r="C24" s="143">
        <f>C25+C26</f>
        <v>0</v>
      </c>
      <c r="D24" s="143">
        <f>D25+D26</f>
        <v>0</v>
      </c>
      <c r="E24" s="143">
        <f t="shared" ref="E24:G24" si="4">E25+E26</f>
        <v>0</v>
      </c>
      <c r="F24" s="143">
        <f t="shared" si="4"/>
        <v>0</v>
      </c>
      <c r="G24" s="143">
        <f t="shared" si="4"/>
        <v>0</v>
      </c>
    </row>
    <row r="25" spans="1:7" x14ac:dyDescent="0.25">
      <c r="A25" s="51" t="s">
        <v>426</v>
      </c>
      <c r="B25" s="143">
        <v>0</v>
      </c>
      <c r="C25" s="143">
        <v>0</v>
      </c>
      <c r="D25" s="143">
        <f>B25+C25</f>
        <v>0</v>
      </c>
      <c r="E25" s="143">
        <v>0</v>
      </c>
      <c r="F25" s="143">
        <v>0</v>
      </c>
      <c r="G25" s="143">
        <f>D25-E25</f>
        <v>0</v>
      </c>
    </row>
    <row r="26" spans="1:7" x14ac:dyDescent="0.25">
      <c r="A26" s="51" t="s">
        <v>427</v>
      </c>
      <c r="B26" s="143">
        <v>0</v>
      </c>
      <c r="C26" s="143">
        <v>0</v>
      </c>
      <c r="D26" s="143">
        <f>B26+C26</f>
        <v>0</v>
      </c>
      <c r="E26" s="143">
        <v>0</v>
      </c>
      <c r="F26" s="143">
        <v>0</v>
      </c>
      <c r="G26" s="143">
        <f>D26-E26</f>
        <v>0</v>
      </c>
    </row>
    <row r="27" spans="1:7" x14ac:dyDescent="0.25">
      <c r="A27" s="43" t="s">
        <v>428</v>
      </c>
      <c r="B27" s="143">
        <v>0</v>
      </c>
      <c r="C27" s="143">
        <v>0</v>
      </c>
      <c r="D27" s="143">
        <f>B27+C27</f>
        <v>0</v>
      </c>
      <c r="E27" s="143">
        <v>0</v>
      </c>
      <c r="F27" s="143">
        <v>0</v>
      </c>
      <c r="G27" s="143">
        <f>D27-E27</f>
        <v>0</v>
      </c>
    </row>
    <row r="28" spans="1:7" ht="30" x14ac:dyDescent="0.25">
      <c r="A28" s="44" t="s">
        <v>429</v>
      </c>
      <c r="B28" s="143">
        <f>B29+B30</f>
        <v>0</v>
      </c>
      <c r="C28" s="143">
        <f t="shared" ref="C28:G28" si="5">C29+C30</f>
        <v>0</v>
      </c>
      <c r="D28" s="143">
        <f t="shared" si="5"/>
        <v>0</v>
      </c>
      <c r="E28" s="143">
        <f t="shared" si="5"/>
        <v>0</v>
      </c>
      <c r="F28" s="143">
        <f t="shared" si="5"/>
        <v>0</v>
      </c>
      <c r="G28" s="143">
        <f t="shared" si="5"/>
        <v>0</v>
      </c>
    </row>
    <row r="29" spans="1:7" x14ac:dyDescent="0.25">
      <c r="A29" s="51" t="s">
        <v>430</v>
      </c>
      <c r="B29" s="143">
        <v>0</v>
      </c>
      <c r="C29" s="143">
        <v>0</v>
      </c>
      <c r="D29" s="143">
        <f>B29+C29</f>
        <v>0</v>
      </c>
      <c r="E29" s="143">
        <v>0</v>
      </c>
      <c r="F29" s="143">
        <v>0</v>
      </c>
      <c r="G29" s="143">
        <f>D29-E29</f>
        <v>0</v>
      </c>
    </row>
    <row r="30" spans="1:7" x14ac:dyDescent="0.25">
      <c r="A30" s="51" t="s">
        <v>431</v>
      </c>
      <c r="B30" s="143">
        <v>0</v>
      </c>
      <c r="C30" s="143">
        <v>0</v>
      </c>
      <c r="D30" s="143">
        <f>B30+C30</f>
        <v>0</v>
      </c>
      <c r="E30" s="143">
        <v>0</v>
      </c>
      <c r="F30" s="143">
        <v>0</v>
      </c>
      <c r="G30" s="143">
        <f>D30-E30</f>
        <v>0</v>
      </c>
    </row>
    <row r="31" spans="1:7" x14ac:dyDescent="0.25">
      <c r="A31" s="43" t="s">
        <v>432</v>
      </c>
      <c r="B31" s="143">
        <v>0</v>
      </c>
      <c r="C31" s="143">
        <v>0</v>
      </c>
      <c r="D31" s="143">
        <f>B31+C31</f>
        <v>0</v>
      </c>
      <c r="E31" s="143">
        <v>0</v>
      </c>
      <c r="F31" s="143">
        <v>0</v>
      </c>
      <c r="G31" s="143">
        <f>D31-E31</f>
        <v>0</v>
      </c>
    </row>
    <row r="32" spans="1:7" x14ac:dyDescent="0.25">
      <c r="A32" s="32"/>
      <c r="B32" s="144"/>
      <c r="C32" s="144"/>
      <c r="D32" s="144"/>
      <c r="E32" s="144"/>
      <c r="F32" s="144"/>
      <c r="G32" s="144"/>
    </row>
    <row r="33" spans="1:7" ht="14.45" customHeight="1" x14ac:dyDescent="0.25">
      <c r="A33" s="3" t="s">
        <v>434</v>
      </c>
      <c r="B33" s="142">
        <f>B9+B21</f>
        <v>170727084.18000001</v>
      </c>
      <c r="C33" s="142">
        <f t="shared" ref="C33:G33" si="6">C9+C21</f>
        <v>1639404.5699999998</v>
      </c>
      <c r="D33" s="142">
        <f t="shared" si="6"/>
        <v>172366488.75</v>
      </c>
      <c r="E33" s="142">
        <f t="shared" si="6"/>
        <v>75966739.920000002</v>
      </c>
      <c r="F33" s="142">
        <f t="shared" si="6"/>
        <v>75966739.920000002</v>
      </c>
      <c r="G33" s="142">
        <f t="shared" si="6"/>
        <v>96399748.830000013</v>
      </c>
    </row>
    <row r="34" spans="1:7" ht="14.45" customHeight="1" x14ac:dyDescent="0.25">
      <c r="A34" s="41"/>
      <c r="B34" s="53"/>
      <c r="C34" s="53"/>
      <c r="D34" s="53"/>
      <c r="E34" s="53"/>
      <c r="F34" s="53"/>
      <c r="G34" s="53"/>
    </row>
  </sheetData>
  <mergeCells count="4">
    <mergeCell ref="A7:A8"/>
    <mergeCell ref="B7:F7"/>
    <mergeCell ref="G7:G8"/>
    <mergeCell ref="A1:G1"/>
  </mergeCell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Robe sandoval</cp:lastModifiedBy>
  <cp:revision/>
  <dcterms:created xsi:type="dcterms:W3CDTF">2023-03-16T22:14:51Z</dcterms:created>
  <dcterms:modified xsi:type="dcterms:W3CDTF">2026-07-24T15:35:55Z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