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harly\Desktop\L.C. SANDOVAL\CUENTAS PUBLICAS\CUENTA PUBLICA 2026\1er trimestre\"/>
    </mc:Choice>
  </mc:AlternateContent>
  <xr:revisionPtr revIDLastSave="0" documentId="13_ncr:1_{27A31A74-98ED-4665-B5F0-8EBE7D93F8C4}" xr6:coauthVersionLast="47" xr6:coauthVersionMax="47" xr10:uidLastSave="{00000000-0000-0000-0000-000000000000}"/>
  <bookViews>
    <workbookView xWindow="-120" yWindow="-120" windowWidth="29040" windowHeight="15720" tabRatio="885" activeTab="3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COG!$A$4:$A$76</definedName>
    <definedName name="_xlnm.Print_Area" localSheetId="2">COG!$A$1:$G$84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G37" i="5" s="1"/>
  <c r="D36" i="5"/>
  <c r="G36" i="5" s="1"/>
  <c r="G35" i="5" s="1"/>
  <c r="F35" i="5"/>
  <c r="F41" i="5" s="1"/>
  <c r="E35" i="5"/>
  <c r="E41" i="5" s="1"/>
  <c r="D35" i="5"/>
  <c r="D41" i="5" s="1"/>
  <c r="C35" i="5"/>
  <c r="C41" i="5" s="1"/>
  <c r="B35" i="5"/>
  <c r="B41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F24" i="5"/>
  <c r="E24" i="5"/>
  <c r="D24" i="5"/>
  <c r="C24" i="5"/>
  <c r="B24" i="5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F15" i="5"/>
  <c r="E15" i="5"/>
  <c r="D15" i="5"/>
  <c r="C15" i="5"/>
  <c r="B15" i="5"/>
  <c r="D13" i="5"/>
  <c r="G13" i="5" s="1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5" i="5"/>
  <c r="E5" i="5"/>
  <c r="D5" i="5"/>
  <c r="C5" i="5"/>
  <c r="B5" i="5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F68" i="6"/>
  <c r="E68" i="6"/>
  <c r="D68" i="6"/>
  <c r="G68" i="6" s="1"/>
  <c r="C68" i="6"/>
  <c r="B68" i="6"/>
  <c r="D67" i="6"/>
  <c r="G67" i="6" s="1"/>
  <c r="D66" i="6"/>
  <c r="G66" i="6" s="1"/>
  <c r="D65" i="6"/>
  <c r="G65" i="6" s="1"/>
  <c r="F64" i="6"/>
  <c r="E64" i="6"/>
  <c r="D64" i="6"/>
  <c r="G64" i="6" s="1"/>
  <c r="C64" i="6"/>
  <c r="B64" i="6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F56" i="6"/>
  <c r="E56" i="6"/>
  <c r="D56" i="6"/>
  <c r="G56" i="6" s="1"/>
  <c r="C56" i="6"/>
  <c r="B56" i="6"/>
  <c r="D55" i="6"/>
  <c r="G55" i="6" s="1"/>
  <c r="D54" i="6"/>
  <c r="G54" i="6" s="1"/>
  <c r="D53" i="6"/>
  <c r="G53" i="6" s="1"/>
  <c r="F52" i="6"/>
  <c r="E52" i="6"/>
  <c r="D52" i="6"/>
  <c r="G52" i="6" s="1"/>
  <c r="C52" i="6"/>
  <c r="B52" i="6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F42" i="6"/>
  <c r="E42" i="6"/>
  <c r="D42" i="6"/>
  <c r="G42" i="6" s="1"/>
  <c r="C42" i="6"/>
  <c r="B42" i="6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F32" i="6"/>
  <c r="E32" i="6"/>
  <c r="D32" i="6"/>
  <c r="G32" i="6" s="1"/>
  <c r="C32" i="6"/>
  <c r="B32" i="6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F22" i="6"/>
  <c r="E22" i="6"/>
  <c r="D22" i="6"/>
  <c r="G22" i="6" s="1"/>
  <c r="C22" i="6"/>
  <c r="B22" i="6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12" i="6"/>
  <c r="E12" i="6"/>
  <c r="D12" i="6"/>
  <c r="G12" i="6" s="1"/>
  <c r="C12" i="6"/>
  <c r="B12" i="6"/>
  <c r="D11" i="6"/>
  <c r="G11" i="6" s="1"/>
  <c r="D10" i="6"/>
  <c r="G10" i="6" s="1"/>
  <c r="D9" i="6"/>
  <c r="G9" i="6" s="1"/>
  <c r="D8" i="6"/>
  <c r="G8" i="6" s="1"/>
  <c r="D7" i="6"/>
  <c r="G7" i="6" s="1"/>
  <c r="D6" i="6"/>
  <c r="G6" i="6" s="1"/>
  <c r="D5" i="6"/>
  <c r="G5" i="6" s="1"/>
  <c r="F4" i="6"/>
  <c r="F76" i="6" s="1"/>
  <c r="E4" i="6"/>
  <c r="E76" i="6" s="1"/>
  <c r="D4" i="6"/>
  <c r="G4" i="6" s="1"/>
  <c r="C4" i="6"/>
  <c r="C76" i="6" s="1"/>
  <c r="B4" i="6"/>
  <c r="B76" i="6" s="1"/>
  <c r="F15" i="8"/>
  <c r="E15" i="8"/>
  <c r="C15" i="8"/>
  <c r="B15" i="8"/>
  <c r="G13" i="8"/>
  <c r="D13" i="8"/>
  <c r="D11" i="8"/>
  <c r="G11" i="8" s="1"/>
  <c r="G9" i="8"/>
  <c r="D9" i="8"/>
  <c r="D7" i="8"/>
  <c r="G7" i="8" s="1"/>
  <c r="G5" i="8"/>
  <c r="D5" i="8"/>
  <c r="D15" i="8" s="1"/>
  <c r="D80" i="4"/>
  <c r="G80" i="4" s="1"/>
  <c r="G82" i="4" s="1"/>
  <c r="B82" i="4"/>
  <c r="C82" i="4"/>
  <c r="E82" i="4"/>
  <c r="F82" i="4"/>
  <c r="F48" i="4"/>
  <c r="E48" i="4"/>
  <c r="C48" i="4"/>
  <c r="B48" i="4"/>
  <c r="G47" i="4"/>
  <c r="D47" i="4"/>
  <c r="D46" i="4"/>
  <c r="G46" i="4" s="1"/>
  <c r="G45" i="4"/>
  <c r="D45" i="4"/>
  <c r="D44" i="4"/>
  <c r="G44" i="4" s="1"/>
  <c r="G43" i="4"/>
  <c r="D43" i="4"/>
  <c r="D42" i="4"/>
  <c r="G42" i="4" s="1"/>
  <c r="G41" i="4"/>
  <c r="D41" i="4"/>
  <c r="D40" i="4"/>
  <c r="G40" i="4" s="1"/>
  <c r="G39" i="4"/>
  <c r="D39" i="4"/>
  <c r="D38" i="4"/>
  <c r="G38" i="4" s="1"/>
  <c r="G37" i="4"/>
  <c r="D37" i="4"/>
  <c r="D36" i="4"/>
  <c r="G36" i="4" s="1"/>
  <c r="G35" i="4"/>
  <c r="D35" i="4"/>
  <c r="D34" i="4"/>
  <c r="G34" i="4" s="1"/>
  <c r="G33" i="4"/>
  <c r="D33" i="4"/>
  <c r="D32" i="4"/>
  <c r="G32" i="4" s="1"/>
  <c r="G31" i="4"/>
  <c r="D31" i="4"/>
  <c r="D30" i="4"/>
  <c r="G30" i="4" s="1"/>
  <c r="G29" i="4"/>
  <c r="D29" i="4"/>
  <c r="D28" i="4"/>
  <c r="G28" i="4" s="1"/>
  <c r="G27" i="4"/>
  <c r="D27" i="4"/>
  <c r="D26" i="4"/>
  <c r="G26" i="4" s="1"/>
  <c r="G25" i="4"/>
  <c r="D25" i="4"/>
  <c r="D24" i="4"/>
  <c r="G24" i="4" s="1"/>
  <c r="G23" i="4"/>
  <c r="D23" i="4"/>
  <c r="D22" i="4"/>
  <c r="G22" i="4" s="1"/>
  <c r="G21" i="4"/>
  <c r="D21" i="4"/>
  <c r="D20" i="4"/>
  <c r="G20" i="4" s="1"/>
  <c r="G19" i="4"/>
  <c r="D19" i="4"/>
  <c r="D18" i="4"/>
  <c r="G18" i="4" s="1"/>
  <c r="G17" i="4"/>
  <c r="D17" i="4"/>
  <c r="D16" i="4"/>
  <c r="G16" i="4" s="1"/>
  <c r="G15" i="4"/>
  <c r="D15" i="4"/>
  <c r="D14" i="4"/>
  <c r="G14" i="4" s="1"/>
  <c r="G13" i="4"/>
  <c r="D13" i="4"/>
  <c r="D12" i="4"/>
  <c r="G12" i="4" s="1"/>
  <c r="G11" i="4"/>
  <c r="D11" i="4"/>
  <c r="D10" i="4"/>
  <c r="G10" i="4" s="1"/>
  <c r="G9" i="4"/>
  <c r="D9" i="4"/>
  <c r="D8" i="4"/>
  <c r="G8" i="4" s="1"/>
  <c r="G7" i="4"/>
  <c r="D7" i="4"/>
  <c r="D6" i="4"/>
  <c r="G6" i="4" s="1"/>
  <c r="G5" i="4"/>
  <c r="G48" i="4" s="1"/>
  <c r="D5" i="4"/>
  <c r="D48" i="4" s="1"/>
  <c r="D78" i="4"/>
  <c r="G78" i="4" s="1"/>
  <c r="G76" i="4"/>
  <c r="D76" i="4"/>
  <c r="D74" i="4"/>
  <c r="G74" i="4" s="1"/>
  <c r="G72" i="4"/>
  <c r="D72" i="4"/>
  <c r="D70" i="4"/>
  <c r="G70" i="4" s="1"/>
  <c r="G68" i="4"/>
  <c r="D68" i="4"/>
  <c r="D66" i="4"/>
  <c r="G66" i="4" s="1"/>
  <c r="F59" i="4"/>
  <c r="E59" i="4"/>
  <c r="C59" i="4"/>
  <c r="B59" i="4"/>
  <c r="D57" i="4"/>
  <c r="G57" i="4" s="1"/>
  <c r="D56" i="4"/>
  <c r="G56" i="4" s="1"/>
  <c r="D55" i="4"/>
  <c r="G55" i="4" s="1"/>
  <c r="D54" i="4"/>
  <c r="D59" i="4" s="1"/>
  <c r="G41" i="5" l="1"/>
  <c r="G5" i="5"/>
  <c r="G15" i="5"/>
  <c r="G24" i="5"/>
  <c r="G76" i="6"/>
  <c r="D76" i="6"/>
  <c r="G15" i="8"/>
  <c r="D82" i="4"/>
  <c r="G54" i="4"/>
  <c r="G59" i="4" s="1"/>
</calcChain>
</file>

<file path=xl/sharedStrings.xml><?xml version="1.0" encoding="utf-8"?>
<sst xmlns="http://schemas.openxmlformats.org/spreadsheetml/2006/main" count="247" uniqueCount="181">
  <si>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</si>
  <si>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</si>
  <si>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</si>
  <si>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</si>
  <si>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</si>
  <si>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</si>
  <si>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</si>
  <si>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</si>
  <si>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</si>
  <si>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</si>
  <si>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</si>
  <si>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</si>
  <si>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</si>
  <si>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</si>
  <si>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</si>
  <si>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</si>
  <si>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</si>
  <si>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</si>
  <si>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</si>
  <si>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</si>
  <si>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</si>
  <si>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</si>
  <si>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</si>
  <si>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</si>
  <si>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</si>
  <si>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</si>
  <si>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</si>
  <si>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</si>
  <si>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</si>
  <si>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</si>
  <si>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</si>
  <si>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</si>
  <si>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</si>
  <si>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</si>
  <si>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</si>
  <si>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</si>
  <si>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</si>
  <si>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</si>
  <si>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</si>
  <si>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</si>
  <si>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</si>
  <si>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</si>
  <si>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</si>
  <si>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</si>
  <si>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</si>
  <si>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</si>
  <si>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</si>
  <si>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</si>
  <si>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</si>
  <si>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</si>
  <si>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</si>
  <si>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</si>
  <si>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</si>
  <si>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</si>
  <si>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</si>
  <si>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</si>
  <si>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</si>
  <si>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</si>
  <si>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</si>
  <si>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</si>
  <si>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</si>
  <si>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</si>
  <si>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</si>
  <si>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</si>
  <si>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</si>
  <si>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</si>
  <si>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</si>
  <si>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</si>
  <si>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</si>
  <si>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</si>
  <si>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</si>
  <si>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</si>
  <si>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</si>
  <si>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</si>
  <si>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</si>
  <si>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</si>
  <si>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</si>
  <si>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</si>
  <si>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</si>
  <si>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</si>
  <si>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</si>
  <si>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</si>
  <si>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</si>
  <si>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</si>
  <si>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</si>
  <si>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</si>
  <si>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</si>
  <si>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</si>
  <si>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</si>
  <si>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</si>
  <si>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</si>
  <si>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</si>
  <si>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</si>
  <si>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</si>
  <si>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</si>
  <si>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</si>
  <si>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</si>
  <si>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</si>
  <si>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</si>
  <si>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</si>
  <si>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</si>
  <si>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</si>
  <si>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</si>
  <si>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</si>
  <si>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</si>
  <si>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</si>
  <si>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</si>
  <si>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</si>
  <si>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</si>
  <si>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</si>
  <si>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</si>
  <si>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</si>
  <si>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</si>
  <si>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</si>
  <si>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</si>
  <si>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</si>
  <si>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</si>
  <si>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</si>
  <si>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</si>
  <si>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</si>
  <si>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</si>
  <si>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</si>
  <si>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</si>
  <si>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</si>
  <si>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</si>
  <si>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</si>
  <si>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</si>
  <si>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31111M200010100 PRESIDENCIA MUNICIPAL</t>
  </si>
  <si>
    <t>31111M200010300 COMUNICACIÓN SOCIAL</t>
  </si>
  <si>
    <t>31111M200010500 ANTENCION CIUDADANA</t>
  </si>
  <si>
    <t>31111M200020000 SINDICATURA</t>
  </si>
  <si>
    <t>31111M200030000 REGIDORES</t>
  </si>
  <si>
    <t>31111M200040000 DELEGADOS</t>
  </si>
  <si>
    <t>31111M200050100 SECRETARIA DEL H. AYUNTA</t>
  </si>
  <si>
    <t>31111M200050200 ASESORIA JURIDICA</t>
  </si>
  <si>
    <t>31111M200050300 ARCHIVO HISTORICO</t>
  </si>
  <si>
    <t>31111M200050400 JUEZ MUNICIPAL</t>
  </si>
  <si>
    <t>31111M200050500 OFICINA DE ENLACE SRE</t>
  </si>
  <si>
    <t>31111M200060100 TESORERIA</t>
  </si>
  <si>
    <t>31111M200060200 FISCALIZACION</t>
  </si>
  <si>
    <t>31111M200060300 CATASTRO E IMPUESTO PRED</t>
  </si>
  <si>
    <t>31111M200070100 DESARROLLO SOCIAL</t>
  </si>
  <si>
    <t>31111M200070200 INSTITUTO DE LA MUJER</t>
  </si>
  <si>
    <t>31111M200070300 DESARROLLO RURAL</t>
  </si>
  <si>
    <t>31111M200080000 CONTRALORIA MUNICIPAL</t>
  </si>
  <si>
    <t>31111M200090100 SEGURIDAD PUBLICA</t>
  </si>
  <si>
    <t>31111M200090200 MOVILIDAD</t>
  </si>
  <si>
    <t>31111M200100000 DIRECCION DE OBRAS PUBLI</t>
  </si>
  <si>
    <t>31111M200110100 SERVICIOS MUNICIPALES</t>
  </si>
  <si>
    <t>31111M200110200 LIMPIA</t>
  </si>
  <si>
    <t>31111M200110300 PARQUES Y JARDINES</t>
  </si>
  <si>
    <t>31111M200110400 MERCADO MUNICIPAL</t>
  </si>
  <si>
    <t>31111M200110500 PANTEONES</t>
  </si>
  <si>
    <t>31111M200110600 ALUMBRADO PUBLICO</t>
  </si>
  <si>
    <t>31111M200110700 ZOOLOGICO</t>
  </si>
  <si>
    <t>31111M200120000 OFICIALIA MAYOR</t>
  </si>
  <si>
    <t>31111M200160000 DIRECCION DE MEDIO AMBIE</t>
  </si>
  <si>
    <t>31111M200170000 DIRECCION DE TURISMO</t>
  </si>
  <si>
    <t>31111M200180000 DIRECCION DE RECURSOS HU</t>
  </si>
  <si>
    <t>31111M200190000 DIRECCION DE DEPORTES</t>
  </si>
  <si>
    <t>31111M200200100 EDUCACION</t>
  </si>
  <si>
    <t>31111M200200200 UNIVERSIDAD VIRTUAL</t>
  </si>
  <si>
    <t>31111M200210000 DIRECCION DESARROLLO URB</t>
  </si>
  <si>
    <t>31111M200220000 DIRECCION DE DESARROLLO</t>
  </si>
  <si>
    <t>31111M200230000 DIRECCION DE DERECHOS HU</t>
  </si>
  <si>
    <t>31111M200240000 DIRECCION DE ATENCION A</t>
  </si>
  <si>
    <t>31111M200250000 DIRECCION JUZGADO CIVICO</t>
  </si>
  <si>
    <t>31111M200260000 DIRECCI DE DIVERSIDAD SE</t>
  </si>
  <si>
    <t>C.ALMA DENISSE SANCHEZ BARRAGAN</t>
  </si>
  <si>
    <t xml:space="preserve">PRESIDENTA MUNICIPAL </t>
  </si>
  <si>
    <t>LC GUILLERMO SIERRA BLANCO</t>
  </si>
  <si>
    <t>TESORERO MUNICIPAL</t>
  </si>
  <si>
    <t>C. HECTOR LOPEZ ZAVALA</t>
  </si>
  <si>
    <t>INTEGRANTE DE LA PRIMER MINORIA DE LA COMISION DE HACIENDA</t>
  </si>
  <si>
    <t>MUNICIPIO MOROLEON GUANAJUATO
Estado Analítico del Ejercicio del Presupuesto de Egresos
Clasificación Administrativa
Del 01 de Enero al 31 de Marzo de 2026
(Cifras en Pesos)</t>
  </si>
  <si>
    <t>31111M200010600 MERCADOS MUNICIPALES</t>
  </si>
  <si>
    <t>Sector Paraestatal del Gobierno (Federal/Estatal/Municipal) de Moroleón
Estado Analítico del Ejercicio del Presupuesto de Egresos
Clasificación Administrativa
Del 01 Enero al 31 de Marzo de 2026
(Cifras en Pesos)</t>
  </si>
  <si>
    <t>Gobierno (Federal/Estatal/Municipal) de Moroleón
Estado Analítico del Ejercicio del Presupuesto de Egresos
Clasificación Administrativa
Del 01 de Enero al 31 de Marzo de 2026
(Cifras en Pesos)</t>
  </si>
  <si>
    <t>MUNICIPIO MOROLEON GUANAJUATO
Estado Analítico del Ejercicio del Presupuesto de Egresos
Clasificación Económica (por Tipo de Gasto)
Del 01 Enero al 31 de Marzo de 2026
(Cifras en Pesos)</t>
  </si>
  <si>
    <t>MUNICIPIO MOROLEON GUANAJUATO
Estado Analítico del Ejercicio del Presupuesto de Egresos
Clasificación por Objeto del Gasto (Capítulo y Concepto)
Del 01 de Enero al 31 de Marzo de 2026
(Cifras en Pesos)</t>
  </si>
  <si>
    <t>MUNICIPIO MOROLEON GUANAJUATO
Estado Analítico del Ejercicio del Presupuesto de Egresos
Clasificación Funcional (Finalidad y Función)
Del 01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</si>
</sst>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2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4" fontId="3" fillId="0" borderId="12" xfId="0" applyNumberFormat="1" applyFont="1" applyBorder="1" applyProtection="1">
      <protection locked="0"/>
    </xf>
    <xf numFmtId="0" fontId="3" fillId="0" borderId="10" xfId="0" applyFont="1" applyBorder="1" applyProtection="1">
      <protection locked="0"/>
    </xf>
    <xf numFmtId="4" fontId="7" fillId="0" borderId="5" xfId="0" applyNumberFormat="1" applyFont="1" applyBorder="1" applyProtection="1">
      <protection locked="0"/>
    </xf>
    <xf numFmtId="4" fontId="0" fillId="0" borderId="10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0" fillId="0" borderId="11" xfId="0" applyNumberFormat="1" applyBorder="1" applyProtection="1">
      <protection locked="0"/>
    </xf>
    <xf numFmtId="4" fontId="3" fillId="0" borderId="10" xfId="9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2" borderId="6" xfId="9" applyFont="1" applyFill="1" applyBorder="1" applyAlignment="1" applyProtection="1">
      <alignment horizontal="centerContinuous" vertical="center" wrapText="1"/>
      <protection locked="0"/>
    </xf>
    <xf numFmtId="0" fontId="7" fillId="2" borderId="7" xfId="9" applyFont="1" applyFill="1" applyBorder="1" applyAlignment="1" applyProtection="1">
      <alignment horizontal="centerContinuous" vertical="center" wrapText="1"/>
      <protection locked="0"/>
    </xf>
    <xf numFmtId="0" fontId="7" fillId="2" borderId="8" xfId="9" applyFont="1" applyFill="1" applyBorder="1" applyAlignment="1" applyProtection="1">
      <alignment horizontal="centerContinuous" vertical="center" wrapText="1"/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7" fillId="0" borderId="1" xfId="0" applyFont="1" applyBorder="1" applyAlignment="1">
      <alignment horizontal="left"/>
    </xf>
    <xf numFmtId="0" fontId="9" fillId="0" borderId="0" xfId="21" applyFont="1" applyAlignment="1" applyProtection="1">
      <alignment horizontal="center" wrapText="1"/>
      <protection locked="0"/>
    </xf>
    <xf numFmtId="0" fontId="0" fillId="0" borderId="4" xfId="0" applyBorder="1" applyProtection="1">
      <protection locked="0"/>
    </xf>
    <xf numFmtId="0" fontId="9" fillId="0" borderId="4" xfId="21" applyFont="1" applyBorder="1" applyAlignment="1" applyProtection="1">
      <alignment horizontal="center" vertical="top" wrapText="1"/>
      <protection locked="0"/>
    </xf>
    <xf numFmtId="0" fontId="9" fillId="0" borderId="0" xfId="29" applyFont="1" applyAlignment="1" applyProtection="1">
      <alignment horizontal="center" wrapText="1"/>
      <protection locked="0"/>
    </xf>
    <xf numFmtId="0" fontId="9" fillId="0" borderId="4" xfId="29" applyFont="1" applyBorder="1" applyAlignment="1" applyProtection="1">
      <alignment horizontal="center" vertical="top" wrapText="1"/>
      <protection locked="0"/>
    </xf>
    <xf numFmtId="3" fontId="3" fillId="0" borderId="12" xfId="0" applyNumberFormat="1" applyFont="1" applyBorder="1" applyProtection="1">
      <protection locked="0"/>
    </xf>
    <xf numFmtId="3" fontId="7" fillId="0" borderId="5" xfId="0" applyNumberFormat="1" applyFont="1" applyBorder="1" applyProtection="1">
      <protection locked="0"/>
    </xf>
    <xf numFmtId="0" fontId="7" fillId="2" borderId="10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3" fillId="0" borderId="10" xfId="9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left" indent="1"/>
      <protection locked="0"/>
    </xf>
    <xf numFmtId="0" fontId="0" fillId="0" borderId="2" xfId="0" applyBorder="1" applyProtection="1">
      <protection locked="0"/>
    </xf>
    <xf numFmtId="0" fontId="0" fillId="0" borderId="13" xfId="0" applyBorder="1" applyAlignment="1" applyProtection="1">
      <alignment horizontal="left" indent="1"/>
      <protection locked="0"/>
    </xf>
    <xf numFmtId="0" fontId="7" fillId="2" borderId="11" xfId="9" applyFont="1" applyFill="1" applyBorder="1" applyAlignment="1">
      <alignment horizontal="center" vertical="center"/>
    </xf>
    <xf numFmtId="0" fontId="7" fillId="0" borderId="13" xfId="0" applyFont="1" applyBorder="1" applyAlignment="1" applyProtection="1">
      <alignment horizontal="left" indent="1"/>
      <protection locked="0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 indent="1"/>
    </xf>
    <xf numFmtId="0" fontId="3" fillId="0" borderId="1" xfId="0" applyFont="1" applyBorder="1" applyAlignment="1">
      <alignment horizontal="left" wrapText="1"/>
    </xf>
    <xf numFmtId="3" fontId="7" fillId="0" borderId="12" xfId="0" applyNumberFormat="1" applyFont="1" applyBorder="1" applyProtection="1">
      <protection locked="0"/>
    </xf>
    <xf numFmtId="3" fontId="7" fillId="0" borderId="10" xfId="0" applyNumberFormat="1" applyFont="1" applyBorder="1" applyProtection="1">
      <protection locked="0"/>
    </xf>
    <xf numFmtId="3" fontId="3" fillId="0" borderId="11" xfId="0" applyNumberFormat="1" applyFont="1" applyBorder="1" applyProtection="1">
      <protection locked="0"/>
    </xf>
    <xf numFmtId="3" fontId="7" fillId="0" borderId="11" xfId="0" applyNumberFormat="1" applyFont="1" applyBorder="1" applyProtection="1">
      <protection locked="0"/>
    </xf>
    <xf numFmtId="0" fontId="3" fillId="0" borderId="1" xfId="0" applyFont="1" applyBorder="1" applyAlignment="1">
      <alignment horizontal="left" indent="2"/>
    </xf>
    <xf numFmtId="0" fontId="3" fillId="0" borderId="13" xfId="0" applyFont="1" applyBorder="1" applyAlignment="1">
      <alignment horizontal="left" indent="2"/>
    </xf>
    <xf numFmtId="0" fontId="7" fillId="0" borderId="13" xfId="0" applyFont="1" applyBorder="1" applyAlignment="1" applyProtection="1">
      <alignment horizontal="left" indent="2"/>
      <protection locked="0"/>
    </xf>
    <xf numFmtId="3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0" fontId="8" fillId="2" borderId="2" xfId="0" applyFont="1" applyFill="1" applyBorder="1" applyAlignment="1" applyProtection="1">
      <alignment horizontal="center" wrapText="1"/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9" fillId="0" borderId="9" xfId="29" applyFont="1" applyBorder="1" applyAlignment="1" applyProtection="1">
      <alignment horizontal="center" wrapText="1"/>
      <protection locked="0"/>
    </xf>
    <xf numFmtId="0" fontId="9" fillId="0" borderId="0" xfId="29" applyFont="1" applyAlignment="1" applyProtection="1">
      <alignment horizontal="center" vertical="top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9" fillId="0" borderId="0" xfId="29" applyFont="1" applyAlignment="1" applyProtection="1">
      <alignment horizontal="center" wrapText="1"/>
      <protection locked="0"/>
    </xf>
    <xf numFmtId="0" fontId="8" fillId="2" borderId="9" xfId="0" applyFont="1" applyFill="1" applyBorder="1" applyAlignment="1" applyProtection="1">
      <alignment horizontal="center" wrapText="1"/>
      <protection locked="0"/>
    </xf>
    <xf numFmtId="0" fontId="8" fillId="2" borderId="3" xfId="0" applyFont="1" applyFill="1" applyBorder="1" applyAlignment="1" applyProtection="1">
      <alignment horizontal="center" wrapText="1"/>
      <protection locked="0"/>
    </xf>
    <xf numFmtId="0" fontId="9" fillId="0" borderId="0" xfId="21" applyFont="1" applyAlignment="1" applyProtection="1">
      <alignment horizontal="center" wrapText="1"/>
      <protection locked="0"/>
    </xf>
    <xf numFmtId="0" fontId="9" fillId="0" borderId="0" xfId="21" applyFont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left" wrapText="1" indent="1"/>
      <protection locked="0"/>
    </xf>
    <xf numFmtId="0" fontId="3" fillId="0" borderId="1" xfId="0" applyFont="1" applyBorder="1" applyAlignment="1" applyProtection="1">
      <alignment horizontal="left" wrapText="1" indent="1"/>
      <protection locked="0"/>
    </xf>
    <xf numFmtId="0" fontId="3" fillId="0" borderId="12" xfId="0" applyFont="1" applyBorder="1" applyAlignment="1" applyProtection="1">
      <alignment horizontal="left" indent="1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left" indent="1"/>
    </xf>
    <xf numFmtId="0" fontId="7" fillId="0" borderId="12" xfId="0" applyFont="1" applyBorder="1" applyAlignment="1">
      <alignment horizontal="left" indent="1"/>
    </xf>
    <xf numFmtId="0" fontId="3" fillId="0" borderId="11" xfId="0" applyFont="1" applyBorder="1" applyAlignment="1">
      <alignment horizontal="left" indent="1"/>
    </xf>
  </cellXfs>
  <cellStyles count="3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5" xr:uid="{60A4D481-0675-48E9-994B-35A22849DD80}"/>
    <cellStyle name="Millares 2 2 3" xfId="17" xr:uid="{B7DE2FA5-EB9D-467F-A855-BEEEAEFC5F65}"/>
    <cellStyle name="Millares 2 3" xfId="4" xr:uid="{00000000-0005-0000-0000-000003000000}"/>
    <cellStyle name="Millares 2 3 2" xfId="26" xr:uid="{056F888C-287D-4C4E-AEA6-1B566899CEC8}"/>
    <cellStyle name="Millares 2 3 3" xfId="18" xr:uid="{CB81DA1C-DFFD-42A4-BD6C-CC4DF6227474}"/>
    <cellStyle name="Millares 2 4" xfId="24" xr:uid="{E30BDCEF-9020-49BC-BA9B-3DE7940C2722}"/>
    <cellStyle name="Millares 2 5" xfId="16" xr:uid="{E42299A5-58CB-4CB0-AF2F-8C0616B32483}"/>
    <cellStyle name="Millares 3" xfId="5" xr:uid="{00000000-0005-0000-0000-000004000000}"/>
    <cellStyle name="Millares 3 2" xfId="27" xr:uid="{0ED1875A-8ACD-40F3-8AE1-C2C61298E3F2}"/>
    <cellStyle name="Millares 3 3" xfId="19" xr:uid="{54817184-BED7-499E-91E3-5D0BF6A6E50D}"/>
    <cellStyle name="Moneda 2" xfId="6" xr:uid="{00000000-0005-0000-0000-000005000000}"/>
    <cellStyle name="Moneda 2 2" xfId="28" xr:uid="{8CCE0C96-1469-4550-AC54-1FA53AA60CFA}"/>
    <cellStyle name="Moneda 2 3" xfId="20" xr:uid="{B15E7202-4249-4AAB-8F11-851C51B1D2E8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9" xr:uid="{F1A2C493-2BC3-4B13-B044-01912A831867}"/>
    <cellStyle name="Normal 2 4" xfId="21" xr:uid="{C35AC4B2-63C3-4C53-94E9-4B7F1E1DE1AB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31" xr:uid="{4A5D3A14-F4B1-4E3A-B1AB-406D8A78DD33}"/>
    <cellStyle name="Normal 6 2 3" xfId="23" xr:uid="{7A4F63DB-704D-4BA0-A46F-451145774C72}"/>
    <cellStyle name="Normal 6 3" xfId="30" xr:uid="{83D673DA-8D9C-4C3A-AB19-CECC12062073}"/>
    <cellStyle name="Normal 6 4" xfId="22" xr:uid="{E2696F12-7C5C-4BB5-8A2E-C3C2D17707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90"/>
  <sheetViews>
    <sheetView showGridLines="0" topLeftCell="A25" workbookViewId="0">
      <selection activeCell="A48" sqref="A1:G48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61.5" customHeight="1" x14ac:dyDescent="0.2">
      <c r="A1" s="44" t="s">
        <v>174</v>
      </c>
      <c r="B1" s="45"/>
      <c r="C1" s="45"/>
      <c r="D1" s="45"/>
      <c r="E1" s="45"/>
      <c r="F1" s="45"/>
      <c r="G1" s="46"/>
    </row>
    <row r="2" spans="1:7" x14ac:dyDescent="0.2">
      <c r="A2" s="24"/>
      <c r="B2" s="12" t="s">
        <v>0</v>
      </c>
      <c r="C2" s="13"/>
      <c r="D2" s="13"/>
      <c r="E2" s="13"/>
      <c r="F2" s="14"/>
      <c r="G2" s="49" t="s">
        <v>1</v>
      </c>
    </row>
    <row r="3" spans="1:7" ht="24.95" customHeight="1" x14ac:dyDescent="0.2">
      <c r="A3" s="25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0"/>
    </row>
    <row r="4" spans="1:7" x14ac:dyDescent="0.2">
      <c r="A4" s="26"/>
      <c r="B4" s="10"/>
      <c r="C4" s="10"/>
      <c r="D4" s="10"/>
      <c r="E4" s="10"/>
      <c r="F4" s="10"/>
      <c r="G4" s="10"/>
    </row>
    <row r="5" spans="1:7" x14ac:dyDescent="0.2">
      <c r="A5" s="58" t="s">
        <v>127</v>
      </c>
      <c r="B5" s="22">
        <v>7654074.1900000004</v>
      </c>
      <c r="C5" s="22">
        <v>300000</v>
      </c>
      <c r="D5" s="22">
        <f>B5+C5</f>
        <v>7954074.1900000004</v>
      </c>
      <c r="E5" s="22">
        <v>2408704.63</v>
      </c>
      <c r="F5" s="22">
        <v>2408704.63</v>
      </c>
      <c r="G5" s="22">
        <f>D5-E5</f>
        <v>5545369.5600000005</v>
      </c>
    </row>
    <row r="6" spans="1:7" x14ac:dyDescent="0.2">
      <c r="A6" s="58" t="s">
        <v>128</v>
      </c>
      <c r="B6" s="22">
        <v>3054211.67</v>
      </c>
      <c r="C6" s="22">
        <v>0</v>
      </c>
      <c r="D6" s="22">
        <f t="shared" ref="D6:D47" si="0">B6+C6</f>
        <v>3054211.67</v>
      </c>
      <c r="E6" s="22">
        <v>473609.38</v>
      </c>
      <c r="F6" s="22">
        <v>473609.38</v>
      </c>
      <c r="G6" s="22">
        <f t="shared" ref="G6:G47" si="1">D6-E6</f>
        <v>2580602.29</v>
      </c>
    </row>
    <row r="7" spans="1:7" x14ac:dyDescent="0.2">
      <c r="A7" s="58" t="s">
        <v>129</v>
      </c>
      <c r="B7" s="22">
        <v>1684431.42</v>
      </c>
      <c r="C7" s="22">
        <v>0</v>
      </c>
      <c r="D7" s="22">
        <f t="shared" si="0"/>
        <v>1684431.42</v>
      </c>
      <c r="E7" s="22">
        <v>370098.52</v>
      </c>
      <c r="F7" s="22">
        <v>370098.52</v>
      </c>
      <c r="G7" s="22">
        <f t="shared" si="1"/>
        <v>1314332.8999999999</v>
      </c>
    </row>
    <row r="8" spans="1:7" x14ac:dyDescent="0.2">
      <c r="A8" s="58" t="s">
        <v>130</v>
      </c>
      <c r="B8" s="22">
        <v>1815375.73</v>
      </c>
      <c r="C8" s="22">
        <v>0</v>
      </c>
      <c r="D8" s="22">
        <f t="shared" si="0"/>
        <v>1815375.73</v>
      </c>
      <c r="E8" s="22">
        <v>382687.41</v>
      </c>
      <c r="F8" s="22">
        <v>382687.41</v>
      </c>
      <c r="G8" s="22">
        <f t="shared" si="1"/>
        <v>1432688.32</v>
      </c>
    </row>
    <row r="9" spans="1:7" x14ac:dyDescent="0.2">
      <c r="A9" s="58" t="s">
        <v>131</v>
      </c>
      <c r="B9" s="22">
        <v>34122697.289999999</v>
      </c>
      <c r="C9" s="22">
        <v>400000</v>
      </c>
      <c r="D9" s="22">
        <f t="shared" si="0"/>
        <v>34522697.289999999</v>
      </c>
      <c r="E9" s="22">
        <v>14029044.23</v>
      </c>
      <c r="F9" s="22">
        <v>14029044.23</v>
      </c>
      <c r="G9" s="22">
        <f t="shared" si="1"/>
        <v>20493653.059999999</v>
      </c>
    </row>
    <row r="10" spans="1:7" x14ac:dyDescent="0.2">
      <c r="A10" s="58" t="s">
        <v>132</v>
      </c>
      <c r="B10" s="22">
        <v>1074021.4099999999</v>
      </c>
      <c r="C10" s="22">
        <v>0</v>
      </c>
      <c r="D10" s="22">
        <f t="shared" si="0"/>
        <v>1074021.4099999999</v>
      </c>
      <c r="E10" s="22">
        <v>236880</v>
      </c>
      <c r="F10" s="22">
        <v>236880</v>
      </c>
      <c r="G10" s="22">
        <f t="shared" si="1"/>
        <v>837141.40999999992</v>
      </c>
    </row>
    <row r="11" spans="1:7" x14ac:dyDescent="0.2">
      <c r="A11" s="58" t="s">
        <v>133</v>
      </c>
      <c r="B11" s="22">
        <v>1512658.44</v>
      </c>
      <c r="C11" s="22">
        <v>0</v>
      </c>
      <c r="D11" s="22">
        <f t="shared" si="0"/>
        <v>1512658.44</v>
      </c>
      <c r="E11" s="22">
        <v>311203.06</v>
      </c>
      <c r="F11" s="22">
        <v>311203.06</v>
      </c>
      <c r="G11" s="22">
        <f t="shared" si="1"/>
        <v>1201455.3799999999</v>
      </c>
    </row>
    <row r="12" spans="1:7" x14ac:dyDescent="0.2">
      <c r="A12" s="58" t="s">
        <v>134</v>
      </c>
      <c r="B12" s="22">
        <v>1561789.49</v>
      </c>
      <c r="C12" s="22">
        <v>0</v>
      </c>
      <c r="D12" s="22">
        <f t="shared" si="0"/>
        <v>1561789.49</v>
      </c>
      <c r="E12" s="22">
        <v>328959.71000000002</v>
      </c>
      <c r="F12" s="22">
        <v>328959.71000000002</v>
      </c>
      <c r="G12" s="22">
        <f t="shared" si="1"/>
        <v>1232829.78</v>
      </c>
    </row>
    <row r="13" spans="1:7" x14ac:dyDescent="0.2">
      <c r="A13" s="58" t="s">
        <v>135</v>
      </c>
      <c r="B13" s="22">
        <v>569110.1</v>
      </c>
      <c r="C13" s="22">
        <v>12961.34</v>
      </c>
      <c r="D13" s="22">
        <f t="shared" si="0"/>
        <v>582071.43999999994</v>
      </c>
      <c r="E13" s="22">
        <v>122128.74</v>
      </c>
      <c r="F13" s="22">
        <v>122128.74</v>
      </c>
      <c r="G13" s="22">
        <f t="shared" si="1"/>
        <v>459942.69999999995</v>
      </c>
    </row>
    <row r="14" spans="1:7" x14ac:dyDescent="0.2">
      <c r="A14" s="58" t="s">
        <v>136</v>
      </c>
      <c r="B14" s="22">
        <v>517743.89</v>
      </c>
      <c r="C14" s="22">
        <v>0</v>
      </c>
      <c r="D14" s="22">
        <f t="shared" si="0"/>
        <v>517743.89</v>
      </c>
      <c r="E14" s="22">
        <v>109000.75</v>
      </c>
      <c r="F14" s="22">
        <v>109000.75</v>
      </c>
      <c r="G14" s="22">
        <f t="shared" si="1"/>
        <v>408743.14</v>
      </c>
    </row>
    <row r="15" spans="1:7" x14ac:dyDescent="0.2">
      <c r="A15" s="58" t="s">
        <v>137</v>
      </c>
      <c r="B15" s="22">
        <v>2900907.87</v>
      </c>
      <c r="C15" s="22">
        <v>0</v>
      </c>
      <c r="D15" s="22">
        <f t="shared" si="0"/>
        <v>2900907.87</v>
      </c>
      <c r="E15" s="22">
        <v>643539.44999999995</v>
      </c>
      <c r="F15" s="22">
        <v>643539.44999999995</v>
      </c>
      <c r="G15" s="22">
        <f t="shared" si="1"/>
        <v>2257368.42</v>
      </c>
    </row>
    <row r="16" spans="1:7" x14ac:dyDescent="0.2">
      <c r="A16" s="58" t="s">
        <v>138</v>
      </c>
      <c r="B16" s="22">
        <v>23837690.699999999</v>
      </c>
      <c r="C16" s="22">
        <v>3857792.07</v>
      </c>
      <c r="D16" s="22">
        <f t="shared" si="0"/>
        <v>27695482.77</v>
      </c>
      <c r="E16" s="22">
        <v>5428345.5300000003</v>
      </c>
      <c r="F16" s="22">
        <v>5428345.5300000003</v>
      </c>
      <c r="G16" s="22">
        <f t="shared" si="1"/>
        <v>22267137.239999998</v>
      </c>
    </row>
    <row r="17" spans="1:7" x14ac:dyDescent="0.2">
      <c r="A17" s="58" t="s">
        <v>139</v>
      </c>
      <c r="B17" s="22">
        <v>3006238.73</v>
      </c>
      <c r="C17" s="22">
        <v>0</v>
      </c>
      <c r="D17" s="22">
        <f t="shared" si="0"/>
        <v>3006238.73</v>
      </c>
      <c r="E17" s="22">
        <v>625124.37</v>
      </c>
      <c r="F17" s="22">
        <v>625124.37</v>
      </c>
      <c r="G17" s="22">
        <f t="shared" si="1"/>
        <v>2381114.36</v>
      </c>
    </row>
    <row r="18" spans="1:7" x14ac:dyDescent="0.2">
      <c r="A18" s="58" t="s">
        <v>140</v>
      </c>
      <c r="B18" s="22">
        <v>3781907.77</v>
      </c>
      <c r="C18" s="22">
        <v>0</v>
      </c>
      <c r="D18" s="22">
        <f t="shared" si="0"/>
        <v>3781907.77</v>
      </c>
      <c r="E18" s="22">
        <v>826902.64</v>
      </c>
      <c r="F18" s="22">
        <v>821102.64</v>
      </c>
      <c r="G18" s="22">
        <f t="shared" si="1"/>
        <v>2955005.13</v>
      </c>
    </row>
    <row r="19" spans="1:7" x14ac:dyDescent="0.2">
      <c r="A19" s="58" t="s">
        <v>141</v>
      </c>
      <c r="B19" s="22">
        <v>32674973.079999998</v>
      </c>
      <c r="C19" s="22">
        <v>-32380.09</v>
      </c>
      <c r="D19" s="22">
        <f t="shared" si="0"/>
        <v>32642592.989999998</v>
      </c>
      <c r="E19" s="22">
        <v>576694.19999999995</v>
      </c>
      <c r="F19" s="22">
        <v>576694.19999999995</v>
      </c>
      <c r="G19" s="22">
        <f t="shared" si="1"/>
        <v>32065898.789999999</v>
      </c>
    </row>
    <row r="20" spans="1:7" x14ac:dyDescent="0.2">
      <c r="A20" s="58" t="s">
        <v>142</v>
      </c>
      <c r="B20" s="22">
        <v>1041950.85</v>
      </c>
      <c r="C20" s="22">
        <v>0</v>
      </c>
      <c r="D20" s="22">
        <f t="shared" si="0"/>
        <v>1041950.85</v>
      </c>
      <c r="E20" s="22">
        <v>319282.03999999998</v>
      </c>
      <c r="F20" s="22">
        <v>319282.03999999998</v>
      </c>
      <c r="G20" s="22">
        <f t="shared" si="1"/>
        <v>722668.81</v>
      </c>
    </row>
    <row r="21" spans="1:7" x14ac:dyDescent="0.2">
      <c r="A21" s="58" t="s">
        <v>143</v>
      </c>
      <c r="B21" s="22">
        <v>7039151.1100000003</v>
      </c>
      <c r="C21" s="22">
        <v>3990</v>
      </c>
      <c r="D21" s="22">
        <f t="shared" si="0"/>
        <v>7043141.1100000003</v>
      </c>
      <c r="E21" s="22">
        <v>304826.8</v>
      </c>
      <c r="F21" s="22">
        <v>304826.8</v>
      </c>
      <c r="G21" s="22">
        <f t="shared" si="1"/>
        <v>6738314.3100000005</v>
      </c>
    </row>
    <row r="22" spans="1:7" x14ac:dyDescent="0.2">
      <c r="A22" s="58" t="s">
        <v>144</v>
      </c>
      <c r="B22" s="22">
        <v>2250770.5499999998</v>
      </c>
      <c r="C22" s="22">
        <v>11704.7</v>
      </c>
      <c r="D22" s="22">
        <f t="shared" si="0"/>
        <v>2262475.25</v>
      </c>
      <c r="E22" s="22">
        <v>485458.02</v>
      </c>
      <c r="F22" s="22">
        <v>485458.02</v>
      </c>
      <c r="G22" s="22">
        <f t="shared" si="1"/>
        <v>1777017.23</v>
      </c>
    </row>
    <row r="23" spans="1:7" x14ac:dyDescent="0.2">
      <c r="A23" s="58" t="s">
        <v>145</v>
      </c>
      <c r="B23" s="22">
        <v>80951814.659999996</v>
      </c>
      <c r="C23" s="22">
        <v>5420747.8200000003</v>
      </c>
      <c r="D23" s="22">
        <f t="shared" si="0"/>
        <v>86372562.479999989</v>
      </c>
      <c r="E23" s="22">
        <v>17105926.140000001</v>
      </c>
      <c r="F23" s="22">
        <v>17074035.140000001</v>
      </c>
      <c r="G23" s="22">
        <f t="shared" si="1"/>
        <v>69266636.339999989</v>
      </c>
    </row>
    <row r="24" spans="1:7" x14ac:dyDescent="0.2">
      <c r="A24" s="58" t="s">
        <v>146</v>
      </c>
      <c r="B24" s="22">
        <v>13454399.66</v>
      </c>
      <c r="C24" s="22">
        <v>164148.17000000001</v>
      </c>
      <c r="D24" s="22">
        <f t="shared" si="0"/>
        <v>13618547.83</v>
      </c>
      <c r="E24" s="22">
        <v>3342487.48</v>
      </c>
      <c r="F24" s="22">
        <v>3316018.48</v>
      </c>
      <c r="G24" s="22">
        <f t="shared" si="1"/>
        <v>10276060.35</v>
      </c>
    </row>
    <row r="25" spans="1:7" x14ac:dyDescent="0.2">
      <c r="A25" s="58" t="s">
        <v>147</v>
      </c>
      <c r="B25" s="22">
        <v>10569595.32</v>
      </c>
      <c r="C25" s="22">
        <v>17969628.140000001</v>
      </c>
      <c r="D25" s="22">
        <f t="shared" si="0"/>
        <v>28539223.460000001</v>
      </c>
      <c r="E25" s="22">
        <v>13009171.76</v>
      </c>
      <c r="F25" s="22">
        <v>13007121.76</v>
      </c>
      <c r="G25" s="22">
        <f t="shared" si="1"/>
        <v>15530051.700000001</v>
      </c>
    </row>
    <row r="26" spans="1:7" x14ac:dyDescent="0.2">
      <c r="A26" s="58" t="s">
        <v>148</v>
      </c>
      <c r="B26" s="22">
        <v>6673624.71</v>
      </c>
      <c r="C26" s="22">
        <v>1121159.32</v>
      </c>
      <c r="D26" s="22">
        <f t="shared" si="0"/>
        <v>7794784.0300000003</v>
      </c>
      <c r="E26" s="22">
        <v>1816057.34</v>
      </c>
      <c r="F26" s="22">
        <v>1812067.34</v>
      </c>
      <c r="G26" s="22">
        <f t="shared" si="1"/>
        <v>5978726.6900000004</v>
      </c>
    </row>
    <row r="27" spans="1:7" x14ac:dyDescent="0.2">
      <c r="A27" s="58" t="s">
        <v>149</v>
      </c>
      <c r="B27" s="22">
        <v>17526111.809999999</v>
      </c>
      <c r="C27" s="22">
        <v>142456.28</v>
      </c>
      <c r="D27" s="22">
        <f t="shared" si="0"/>
        <v>17668568.09</v>
      </c>
      <c r="E27" s="22">
        <v>4164752.43</v>
      </c>
      <c r="F27" s="22">
        <v>4150233.43</v>
      </c>
      <c r="G27" s="22">
        <f t="shared" si="1"/>
        <v>13503815.66</v>
      </c>
    </row>
    <row r="28" spans="1:7" x14ac:dyDescent="0.2">
      <c r="A28" s="58" t="s">
        <v>150</v>
      </c>
      <c r="B28" s="22">
        <v>4864377.8600000003</v>
      </c>
      <c r="C28" s="22">
        <v>0</v>
      </c>
      <c r="D28" s="22">
        <f t="shared" si="0"/>
        <v>4864377.8600000003</v>
      </c>
      <c r="E28" s="22">
        <v>1106673.78</v>
      </c>
      <c r="F28" s="22">
        <v>1095855.78</v>
      </c>
      <c r="G28" s="22">
        <f t="shared" si="1"/>
        <v>3757704.08</v>
      </c>
    </row>
    <row r="29" spans="1:7" x14ac:dyDescent="0.2">
      <c r="A29" s="58" t="s">
        <v>151</v>
      </c>
      <c r="B29" s="22">
        <v>2802570.2</v>
      </c>
      <c r="C29" s="22">
        <v>-2239235.9300000002</v>
      </c>
      <c r="D29" s="22">
        <f t="shared" si="0"/>
        <v>563334.27</v>
      </c>
      <c r="E29" s="22">
        <v>560529.89</v>
      </c>
      <c r="F29" s="22">
        <v>560529.89</v>
      </c>
      <c r="G29" s="22">
        <f t="shared" si="1"/>
        <v>2804.3800000000047</v>
      </c>
    </row>
    <row r="30" spans="1:7" x14ac:dyDescent="0.2">
      <c r="A30" s="58" t="s">
        <v>152</v>
      </c>
      <c r="B30" s="22">
        <v>1516600.76</v>
      </c>
      <c r="C30" s="22">
        <v>0</v>
      </c>
      <c r="D30" s="22">
        <f t="shared" si="0"/>
        <v>1516600.76</v>
      </c>
      <c r="E30" s="22">
        <v>303910.21000000002</v>
      </c>
      <c r="F30" s="22">
        <v>303910.21000000002</v>
      </c>
      <c r="G30" s="22">
        <f t="shared" si="1"/>
        <v>1212690.55</v>
      </c>
    </row>
    <row r="31" spans="1:7" x14ac:dyDescent="0.2">
      <c r="A31" s="58" t="s">
        <v>153</v>
      </c>
      <c r="B31" s="22">
        <v>12504823.220000001</v>
      </c>
      <c r="C31" s="22">
        <v>38246</v>
      </c>
      <c r="D31" s="22">
        <f t="shared" si="0"/>
        <v>12543069.220000001</v>
      </c>
      <c r="E31" s="22">
        <v>4967854.3899999997</v>
      </c>
      <c r="F31" s="22">
        <v>4966954.3899999997</v>
      </c>
      <c r="G31" s="22">
        <f t="shared" si="1"/>
        <v>7575214.830000001</v>
      </c>
    </row>
    <row r="32" spans="1:7" x14ac:dyDescent="0.2">
      <c r="A32" s="58" t="s">
        <v>154</v>
      </c>
      <c r="B32" s="22">
        <v>6246511.5099999998</v>
      </c>
      <c r="C32" s="22">
        <v>109962</v>
      </c>
      <c r="D32" s="22">
        <f t="shared" si="0"/>
        <v>6356473.5099999998</v>
      </c>
      <c r="E32" s="22">
        <v>1059059.43</v>
      </c>
      <c r="F32" s="22">
        <v>1059059.43</v>
      </c>
      <c r="G32" s="22">
        <f t="shared" si="1"/>
        <v>5297414.08</v>
      </c>
    </row>
    <row r="33" spans="1:7" x14ac:dyDescent="0.2">
      <c r="A33" s="58" t="s">
        <v>155</v>
      </c>
      <c r="B33" s="22">
        <v>3813805.56</v>
      </c>
      <c r="C33" s="22">
        <v>27256</v>
      </c>
      <c r="D33" s="22">
        <f t="shared" si="0"/>
        <v>3841061.56</v>
      </c>
      <c r="E33" s="22">
        <v>846443.69</v>
      </c>
      <c r="F33" s="22">
        <v>846443.69</v>
      </c>
      <c r="G33" s="22">
        <f t="shared" si="1"/>
        <v>2994617.87</v>
      </c>
    </row>
    <row r="34" spans="1:7" x14ac:dyDescent="0.2">
      <c r="A34" s="58" t="s">
        <v>156</v>
      </c>
      <c r="B34" s="22">
        <v>2164825.42</v>
      </c>
      <c r="C34" s="22">
        <v>6103.36</v>
      </c>
      <c r="D34" s="22">
        <f t="shared" si="0"/>
        <v>2170928.7799999998</v>
      </c>
      <c r="E34" s="22">
        <v>451071.76</v>
      </c>
      <c r="F34" s="22">
        <v>451071.76</v>
      </c>
      <c r="G34" s="22">
        <f t="shared" si="1"/>
        <v>1719857.0199999998</v>
      </c>
    </row>
    <row r="35" spans="1:7" x14ac:dyDescent="0.2">
      <c r="A35" s="58" t="s">
        <v>157</v>
      </c>
      <c r="B35" s="22">
        <v>3563206.6</v>
      </c>
      <c r="C35" s="22">
        <v>0</v>
      </c>
      <c r="D35" s="22">
        <f t="shared" si="0"/>
        <v>3563206.6</v>
      </c>
      <c r="E35" s="22">
        <v>202087.47</v>
      </c>
      <c r="F35" s="22">
        <v>202087.47</v>
      </c>
      <c r="G35" s="22">
        <f t="shared" si="1"/>
        <v>3361119.13</v>
      </c>
    </row>
    <row r="36" spans="1:7" x14ac:dyDescent="0.2">
      <c r="A36" s="58" t="s">
        <v>158</v>
      </c>
      <c r="B36" s="22">
        <v>2246595.7400000002</v>
      </c>
      <c r="C36" s="22">
        <v>0</v>
      </c>
      <c r="D36" s="22">
        <f t="shared" si="0"/>
        <v>2246595.7400000002</v>
      </c>
      <c r="E36" s="22">
        <v>445231.25</v>
      </c>
      <c r="F36" s="22">
        <v>445231.25</v>
      </c>
      <c r="G36" s="22">
        <f t="shared" si="1"/>
        <v>1801364.4900000002</v>
      </c>
    </row>
    <row r="37" spans="1:7" x14ac:dyDescent="0.2">
      <c r="A37" s="58" t="s">
        <v>159</v>
      </c>
      <c r="B37" s="22">
        <v>6249363.9100000001</v>
      </c>
      <c r="C37" s="22">
        <v>136000</v>
      </c>
      <c r="D37" s="22">
        <f t="shared" si="0"/>
        <v>6385363.9100000001</v>
      </c>
      <c r="E37" s="22">
        <v>1481183.58</v>
      </c>
      <c r="F37" s="22">
        <v>1461183.58</v>
      </c>
      <c r="G37" s="22">
        <f t="shared" si="1"/>
        <v>4904180.33</v>
      </c>
    </row>
    <row r="38" spans="1:7" x14ac:dyDescent="0.2">
      <c r="A38" s="58" t="s">
        <v>160</v>
      </c>
      <c r="B38" s="22">
        <v>3234701.29</v>
      </c>
      <c r="C38" s="22">
        <v>0</v>
      </c>
      <c r="D38" s="22">
        <f t="shared" si="0"/>
        <v>3234701.29</v>
      </c>
      <c r="E38" s="22">
        <v>387641.92</v>
      </c>
      <c r="F38" s="22">
        <v>387641.92</v>
      </c>
      <c r="G38" s="22">
        <f t="shared" si="1"/>
        <v>2847059.37</v>
      </c>
    </row>
    <row r="39" spans="1:7" x14ac:dyDescent="0.2">
      <c r="A39" s="58" t="s">
        <v>161</v>
      </c>
      <c r="B39" s="22">
        <v>510874.07</v>
      </c>
      <c r="C39" s="22">
        <v>0</v>
      </c>
      <c r="D39" s="22">
        <f t="shared" si="0"/>
        <v>510874.07</v>
      </c>
      <c r="E39" s="22">
        <v>88319.8</v>
      </c>
      <c r="F39" s="22">
        <v>88319.8</v>
      </c>
      <c r="G39" s="22">
        <f t="shared" si="1"/>
        <v>422554.27</v>
      </c>
    </row>
    <row r="40" spans="1:7" x14ac:dyDescent="0.2">
      <c r="A40" s="58" t="s">
        <v>162</v>
      </c>
      <c r="B40" s="22">
        <v>1969715.24</v>
      </c>
      <c r="C40" s="22">
        <v>0</v>
      </c>
      <c r="D40" s="22">
        <f t="shared" si="0"/>
        <v>1969715.24</v>
      </c>
      <c r="E40" s="22">
        <v>406313.92</v>
      </c>
      <c r="F40" s="22">
        <v>406313.92</v>
      </c>
      <c r="G40" s="22">
        <f t="shared" si="1"/>
        <v>1563401.32</v>
      </c>
    </row>
    <row r="41" spans="1:7" x14ac:dyDescent="0.2">
      <c r="A41" s="58" t="s">
        <v>163</v>
      </c>
      <c r="B41" s="22">
        <v>4194047.3</v>
      </c>
      <c r="C41" s="22">
        <v>0</v>
      </c>
      <c r="D41" s="22">
        <f t="shared" si="0"/>
        <v>4194047.3</v>
      </c>
      <c r="E41" s="22">
        <v>264788.92</v>
      </c>
      <c r="F41" s="22">
        <v>264788.92</v>
      </c>
      <c r="G41" s="22">
        <f t="shared" si="1"/>
        <v>3929258.38</v>
      </c>
    </row>
    <row r="42" spans="1:7" x14ac:dyDescent="0.2">
      <c r="A42" s="58" t="s">
        <v>164</v>
      </c>
      <c r="B42" s="22">
        <v>475885.21</v>
      </c>
      <c r="C42" s="22">
        <v>0</v>
      </c>
      <c r="D42" s="22">
        <f t="shared" si="0"/>
        <v>475885.21</v>
      </c>
      <c r="E42" s="22">
        <v>98611.46</v>
      </c>
      <c r="F42" s="22">
        <v>98611.46</v>
      </c>
      <c r="G42" s="22">
        <f t="shared" si="1"/>
        <v>377273.75</v>
      </c>
    </row>
    <row r="43" spans="1:7" x14ac:dyDescent="0.2">
      <c r="A43" s="58" t="s">
        <v>165</v>
      </c>
      <c r="B43" s="22">
        <v>730739.47</v>
      </c>
      <c r="C43" s="22">
        <v>0</v>
      </c>
      <c r="D43" s="22">
        <f t="shared" si="0"/>
        <v>730739.47</v>
      </c>
      <c r="E43" s="22">
        <v>150406.35999999999</v>
      </c>
      <c r="F43" s="22">
        <v>150406.35999999999</v>
      </c>
      <c r="G43" s="22">
        <f t="shared" si="1"/>
        <v>580333.11</v>
      </c>
    </row>
    <row r="44" spans="1:7" x14ac:dyDescent="0.2">
      <c r="A44" s="58" t="s">
        <v>166</v>
      </c>
      <c r="B44" s="22">
        <v>3868539.44</v>
      </c>
      <c r="C44" s="22">
        <v>363565.6</v>
      </c>
      <c r="D44" s="22">
        <f t="shared" si="0"/>
        <v>4232105.04</v>
      </c>
      <c r="E44" s="22">
        <v>868068.22</v>
      </c>
      <c r="F44" s="22">
        <v>867423.22</v>
      </c>
      <c r="G44" s="22">
        <f t="shared" si="1"/>
        <v>3364036.8200000003</v>
      </c>
    </row>
    <row r="45" spans="1:7" x14ac:dyDescent="0.2">
      <c r="A45" s="58" t="s">
        <v>167</v>
      </c>
      <c r="B45" s="22">
        <v>522114.15</v>
      </c>
      <c r="C45" s="22">
        <v>0</v>
      </c>
      <c r="D45" s="22">
        <f t="shared" si="0"/>
        <v>522114.15</v>
      </c>
      <c r="E45" s="22">
        <v>104527.56</v>
      </c>
      <c r="F45" s="22">
        <v>104527.56</v>
      </c>
      <c r="G45" s="22">
        <f t="shared" si="1"/>
        <v>417586.59</v>
      </c>
    </row>
    <row r="46" spans="1:7" x14ac:dyDescent="0.2">
      <c r="A46" s="58" t="s">
        <v>175</v>
      </c>
      <c r="B46" s="22">
        <v>0</v>
      </c>
      <c r="C46" s="22">
        <v>2265435.9300000002</v>
      </c>
      <c r="D46" s="22">
        <f t="shared" si="0"/>
        <v>2265435.9300000002</v>
      </c>
      <c r="E46" s="22">
        <v>0</v>
      </c>
      <c r="F46" s="22">
        <v>0</v>
      </c>
      <c r="G46" s="22">
        <f t="shared" si="1"/>
        <v>2265435.9300000002</v>
      </c>
    </row>
    <row r="47" spans="1:7" x14ac:dyDescent="0.2">
      <c r="A47" s="58"/>
      <c r="B47" s="22">
        <v>0</v>
      </c>
      <c r="C47" s="22">
        <v>0</v>
      </c>
      <c r="D47" s="22">
        <f t="shared" si="0"/>
        <v>0</v>
      </c>
      <c r="E47" s="22">
        <v>0</v>
      </c>
      <c r="F47" s="22">
        <v>0</v>
      </c>
      <c r="G47" s="22">
        <f t="shared" si="1"/>
        <v>0</v>
      </c>
    </row>
    <row r="48" spans="1:7" x14ac:dyDescent="0.2">
      <c r="A48" s="59" t="s">
        <v>8</v>
      </c>
      <c r="B48" s="23">
        <f t="shared" ref="B48:C48" si="2">SUM(B5:B47)</f>
        <v>320754547.4000001</v>
      </c>
      <c r="C48" s="23">
        <f t="shared" si="2"/>
        <v>30079540.710000001</v>
      </c>
      <c r="D48" s="23">
        <f>SUM(D5:D47)</f>
        <v>350834088.11000001</v>
      </c>
      <c r="E48" s="23">
        <f t="shared" ref="E48:G48" si="3">SUM(E5:E47)</f>
        <v>81213608.24000001</v>
      </c>
      <c r="F48" s="23">
        <f t="shared" si="3"/>
        <v>81096526.24000001</v>
      </c>
      <c r="G48" s="23">
        <f t="shared" si="3"/>
        <v>269620479.87000006</v>
      </c>
    </row>
    <row r="49" spans="1:7" hidden="1" x14ac:dyDescent="0.2"/>
    <row r="50" spans="1:7" ht="58.5" customHeight="1" x14ac:dyDescent="0.2">
      <c r="A50" s="44" t="s">
        <v>177</v>
      </c>
      <c r="B50" s="45"/>
      <c r="C50" s="45"/>
      <c r="D50" s="45"/>
      <c r="E50" s="45"/>
      <c r="F50" s="45"/>
      <c r="G50" s="46"/>
    </row>
    <row r="51" spans="1:7" x14ac:dyDescent="0.2">
      <c r="A51" s="24"/>
      <c r="B51" s="12" t="s">
        <v>0</v>
      </c>
      <c r="C51" s="13"/>
      <c r="D51" s="13"/>
      <c r="E51" s="13"/>
      <c r="F51" s="14"/>
      <c r="G51" s="49" t="s">
        <v>1</v>
      </c>
    </row>
    <row r="52" spans="1:7" ht="22.5" x14ac:dyDescent="0.2">
      <c r="A52" s="25" t="s">
        <v>2</v>
      </c>
      <c r="B52" s="3" t="s">
        <v>3</v>
      </c>
      <c r="C52" s="3" t="s">
        <v>4</v>
      </c>
      <c r="D52" s="3" t="s">
        <v>5</v>
      </c>
      <c r="E52" s="3" t="s">
        <v>6</v>
      </c>
      <c r="F52" s="3" t="s">
        <v>7</v>
      </c>
      <c r="G52" s="50"/>
    </row>
    <row r="53" spans="1:7" x14ac:dyDescent="0.2">
      <c r="A53" s="28"/>
      <c r="B53" s="7"/>
      <c r="C53" s="7"/>
      <c r="D53" s="7"/>
      <c r="E53" s="7"/>
      <c r="F53" s="7"/>
      <c r="G53" s="7"/>
    </row>
    <row r="54" spans="1:7" x14ac:dyDescent="0.2">
      <c r="A54" s="15" t="s">
        <v>9</v>
      </c>
      <c r="B54" s="4">
        <v>0</v>
      </c>
      <c r="C54" s="4">
        <v>0</v>
      </c>
      <c r="D54" s="4">
        <f>B54+C54</f>
        <v>0</v>
      </c>
      <c r="E54" s="4">
        <v>0</v>
      </c>
      <c r="F54" s="4">
        <v>0</v>
      </c>
      <c r="G54" s="4">
        <f>D54-E54</f>
        <v>0</v>
      </c>
    </row>
    <row r="55" spans="1:7" x14ac:dyDescent="0.2">
      <c r="A55" s="15" t="s">
        <v>10</v>
      </c>
      <c r="B55" s="4">
        <v>0</v>
      </c>
      <c r="C55" s="4">
        <v>0</v>
      </c>
      <c r="D55" s="4">
        <f t="shared" ref="D55:D57" si="4">B55+C55</f>
        <v>0</v>
      </c>
      <c r="E55" s="4">
        <v>0</v>
      </c>
      <c r="F55" s="4">
        <v>0</v>
      </c>
      <c r="G55" s="4">
        <f t="shared" ref="G55:G57" si="5">D55-E55</f>
        <v>0</v>
      </c>
    </row>
    <row r="56" spans="1:7" x14ac:dyDescent="0.2">
      <c r="A56" s="15" t="s">
        <v>11</v>
      </c>
      <c r="B56" s="4">
        <v>0</v>
      </c>
      <c r="C56" s="4">
        <v>0</v>
      </c>
      <c r="D56" s="4">
        <f t="shared" si="4"/>
        <v>0</v>
      </c>
      <c r="E56" s="4">
        <v>0</v>
      </c>
      <c r="F56" s="4">
        <v>0</v>
      </c>
      <c r="G56" s="4">
        <f t="shared" si="5"/>
        <v>0</v>
      </c>
    </row>
    <row r="57" spans="1:7" x14ac:dyDescent="0.2">
      <c r="A57" s="15" t="s">
        <v>12</v>
      </c>
      <c r="B57" s="4">
        <v>0</v>
      </c>
      <c r="C57" s="4">
        <v>0</v>
      </c>
      <c r="D57" s="4">
        <f t="shared" si="4"/>
        <v>0</v>
      </c>
      <c r="E57" s="4">
        <v>0</v>
      </c>
      <c r="F57" s="4">
        <v>0</v>
      </c>
      <c r="G57" s="4">
        <f t="shared" si="5"/>
        <v>0</v>
      </c>
    </row>
    <row r="58" spans="1:7" x14ac:dyDescent="0.2">
      <c r="A58" s="2"/>
      <c r="B58" s="4"/>
      <c r="C58" s="4"/>
      <c r="D58" s="4"/>
      <c r="E58" s="4"/>
      <c r="F58" s="4"/>
      <c r="G58" s="4"/>
    </row>
    <row r="59" spans="1:7" x14ac:dyDescent="0.2">
      <c r="A59" s="27" t="s">
        <v>8</v>
      </c>
      <c r="B59" s="6">
        <f t="shared" ref="B59:G59" si="6">SUM(B54:B57)</f>
        <v>0</v>
      </c>
      <c r="C59" s="6">
        <f t="shared" si="6"/>
        <v>0</v>
      </c>
      <c r="D59" s="6">
        <f t="shared" si="6"/>
        <v>0</v>
      </c>
      <c r="E59" s="6">
        <f t="shared" si="6"/>
        <v>0</v>
      </c>
      <c r="F59" s="6">
        <f t="shared" si="6"/>
        <v>0</v>
      </c>
      <c r="G59" s="6">
        <f t="shared" si="6"/>
        <v>0</v>
      </c>
    </row>
    <row r="61" spans="1:7" hidden="1" x14ac:dyDescent="0.2"/>
    <row r="62" spans="1:7" ht="60" customHeight="1" x14ac:dyDescent="0.2">
      <c r="A62" s="44" t="s">
        <v>176</v>
      </c>
      <c r="B62" s="45"/>
      <c r="C62" s="45"/>
      <c r="D62" s="45"/>
      <c r="E62" s="45"/>
      <c r="F62" s="45"/>
      <c r="G62" s="46"/>
    </row>
    <row r="63" spans="1:7" x14ac:dyDescent="0.2">
      <c r="A63" s="24"/>
      <c r="B63" s="12" t="s">
        <v>0</v>
      </c>
      <c r="C63" s="13"/>
      <c r="D63" s="13"/>
      <c r="E63" s="13"/>
      <c r="F63" s="14"/>
      <c r="G63" s="49" t="s">
        <v>1</v>
      </c>
    </row>
    <row r="64" spans="1:7" ht="22.5" x14ac:dyDescent="0.2">
      <c r="A64" s="25" t="s">
        <v>2</v>
      </c>
      <c r="B64" s="3" t="s">
        <v>3</v>
      </c>
      <c r="C64" s="3" t="s">
        <v>4</v>
      </c>
      <c r="D64" s="3" t="s">
        <v>5</v>
      </c>
      <c r="E64" s="3" t="s">
        <v>6</v>
      </c>
      <c r="F64" s="3" t="s">
        <v>7</v>
      </c>
      <c r="G64" s="50"/>
    </row>
    <row r="65" spans="1:7" x14ac:dyDescent="0.2">
      <c r="A65" s="28"/>
      <c r="B65" s="7"/>
      <c r="C65" s="7"/>
      <c r="D65" s="7"/>
      <c r="E65" s="7"/>
      <c r="F65" s="7"/>
      <c r="G65" s="7"/>
    </row>
    <row r="66" spans="1:7" ht="22.5" x14ac:dyDescent="0.2">
      <c r="A66" s="56" t="s">
        <v>13</v>
      </c>
      <c r="B66" s="4">
        <v>0</v>
      </c>
      <c r="C66" s="4">
        <v>0</v>
      </c>
      <c r="D66" s="4">
        <f t="shared" ref="D66:D78" si="7">B66+C66</f>
        <v>0</v>
      </c>
      <c r="E66" s="4">
        <v>0</v>
      </c>
      <c r="F66" s="4">
        <v>0</v>
      </c>
      <c r="G66" s="4">
        <f t="shared" ref="G66:G78" si="8">D66-E66</f>
        <v>0</v>
      </c>
    </row>
    <row r="67" spans="1:7" ht="4.5" customHeight="1" x14ac:dyDescent="0.2">
      <c r="A67" s="56"/>
      <c r="B67" s="4"/>
      <c r="C67" s="4"/>
      <c r="D67" s="4"/>
      <c r="E67" s="4"/>
      <c r="F67" s="4"/>
      <c r="G67" s="4"/>
    </row>
    <row r="68" spans="1:7" x14ac:dyDescent="0.2">
      <c r="A68" s="56" t="s">
        <v>14</v>
      </c>
      <c r="B68" s="4">
        <v>0</v>
      </c>
      <c r="C68" s="4">
        <v>0</v>
      </c>
      <c r="D68" s="4">
        <f t="shared" si="7"/>
        <v>0</v>
      </c>
      <c r="E68" s="4">
        <v>0</v>
      </c>
      <c r="F68" s="4">
        <v>0</v>
      </c>
      <c r="G68" s="4">
        <f t="shared" si="8"/>
        <v>0</v>
      </c>
    </row>
    <row r="69" spans="1:7" ht="5.25" customHeight="1" x14ac:dyDescent="0.2">
      <c r="A69" s="56"/>
      <c r="B69" s="4"/>
      <c r="C69" s="4"/>
      <c r="D69" s="4"/>
      <c r="E69" s="4"/>
      <c r="F69" s="4"/>
      <c r="G69" s="4"/>
    </row>
    <row r="70" spans="1:7" ht="22.5" x14ac:dyDescent="0.2">
      <c r="A70" s="56" t="s">
        <v>15</v>
      </c>
      <c r="B70" s="4">
        <v>0</v>
      </c>
      <c r="C70" s="4">
        <v>0</v>
      </c>
      <c r="D70" s="4">
        <f t="shared" si="7"/>
        <v>0</v>
      </c>
      <c r="E70" s="4">
        <v>0</v>
      </c>
      <c r="F70" s="4">
        <v>0</v>
      </c>
      <c r="G70" s="4">
        <f t="shared" si="8"/>
        <v>0</v>
      </c>
    </row>
    <row r="71" spans="1:7" x14ac:dyDescent="0.2">
      <c r="A71" s="56"/>
      <c r="B71" s="4"/>
      <c r="C71" s="4"/>
      <c r="D71" s="4"/>
      <c r="E71" s="4"/>
      <c r="F71" s="4"/>
      <c r="G71" s="4"/>
    </row>
    <row r="72" spans="1:7" ht="22.5" x14ac:dyDescent="0.2">
      <c r="A72" s="56" t="s">
        <v>16</v>
      </c>
      <c r="B72" s="4">
        <v>0</v>
      </c>
      <c r="C72" s="4">
        <v>0</v>
      </c>
      <c r="D72" s="4">
        <f t="shared" si="7"/>
        <v>0</v>
      </c>
      <c r="E72" s="4">
        <v>0</v>
      </c>
      <c r="F72" s="4">
        <v>0</v>
      </c>
      <c r="G72" s="4">
        <f t="shared" si="8"/>
        <v>0</v>
      </c>
    </row>
    <row r="73" spans="1:7" ht="8.25" customHeight="1" x14ac:dyDescent="0.2">
      <c r="A73" s="56"/>
      <c r="B73" s="4"/>
      <c r="C73" s="4"/>
      <c r="D73" s="4"/>
      <c r="E73" s="4"/>
      <c r="F73" s="4"/>
      <c r="G73" s="4"/>
    </row>
    <row r="74" spans="1:7" ht="22.5" x14ac:dyDescent="0.2">
      <c r="A74" s="56" t="s">
        <v>17</v>
      </c>
      <c r="B74" s="4">
        <v>0</v>
      </c>
      <c r="C74" s="4">
        <v>0</v>
      </c>
      <c r="D74" s="4">
        <f t="shared" si="7"/>
        <v>0</v>
      </c>
      <c r="E74" s="4">
        <v>0</v>
      </c>
      <c r="F74" s="4">
        <v>0</v>
      </c>
      <c r="G74" s="4">
        <f t="shared" si="8"/>
        <v>0</v>
      </c>
    </row>
    <row r="75" spans="1:7" x14ac:dyDescent="0.2">
      <c r="A75" s="56"/>
      <c r="B75" s="4"/>
      <c r="C75" s="4"/>
      <c r="D75" s="4"/>
      <c r="E75" s="4"/>
      <c r="F75" s="4"/>
      <c r="G75" s="4"/>
    </row>
    <row r="76" spans="1:7" ht="22.5" x14ac:dyDescent="0.2">
      <c r="A76" s="57" t="s">
        <v>18</v>
      </c>
      <c r="B76" s="4">
        <v>0</v>
      </c>
      <c r="C76" s="4">
        <v>0</v>
      </c>
      <c r="D76" s="4">
        <f t="shared" si="7"/>
        <v>0</v>
      </c>
      <c r="E76" s="4">
        <v>0</v>
      </c>
      <c r="F76" s="4">
        <v>0</v>
      </c>
      <c r="G76" s="4">
        <f t="shared" si="8"/>
        <v>0</v>
      </c>
    </row>
    <row r="77" spans="1:7" ht="7.5" customHeight="1" x14ac:dyDescent="0.2">
      <c r="A77" s="56"/>
      <c r="B77" s="4"/>
      <c r="C77" s="4"/>
      <c r="D77" s="4"/>
      <c r="E77" s="4"/>
      <c r="F77" s="4"/>
      <c r="G77" s="4"/>
    </row>
    <row r="78" spans="1:7" x14ac:dyDescent="0.2">
      <c r="A78" s="56" t="s">
        <v>19</v>
      </c>
      <c r="B78" s="4">
        <v>0</v>
      </c>
      <c r="C78" s="4">
        <v>0</v>
      </c>
      <c r="D78" s="4">
        <f t="shared" si="7"/>
        <v>0</v>
      </c>
      <c r="E78" s="4">
        <v>0</v>
      </c>
      <c r="F78" s="4">
        <v>0</v>
      </c>
      <c r="G78" s="4">
        <f t="shared" si="8"/>
        <v>0</v>
      </c>
    </row>
    <row r="79" spans="1:7" ht="6" customHeight="1" x14ac:dyDescent="0.2">
      <c r="A79" s="56"/>
      <c r="B79" s="8"/>
      <c r="C79" s="8"/>
      <c r="D79" s="8"/>
      <c r="E79" s="8"/>
      <c r="F79" s="8"/>
      <c r="G79" s="8"/>
    </row>
    <row r="80" spans="1:7" x14ac:dyDescent="0.2">
      <c r="A80" s="56" t="s">
        <v>20</v>
      </c>
      <c r="B80" s="22">
        <v>25912909.18</v>
      </c>
      <c r="C80" s="22">
        <v>400000</v>
      </c>
      <c r="D80" s="22">
        <f t="shared" ref="D80" si="9">B80+C80</f>
        <v>26312909.18</v>
      </c>
      <c r="E80" s="22">
        <v>12228227.029999999</v>
      </c>
      <c r="F80" s="22">
        <v>12228227.029999999</v>
      </c>
      <c r="G80" s="22">
        <f t="shared" ref="G80" si="10">D80-E80</f>
        <v>14084682.15</v>
      </c>
    </row>
    <row r="81" spans="1:7" x14ac:dyDescent="0.2">
      <c r="A81" s="29"/>
      <c r="B81" s="9"/>
      <c r="C81" s="9"/>
      <c r="D81" s="9"/>
      <c r="E81" s="9"/>
      <c r="F81" s="9"/>
      <c r="G81" s="9"/>
    </row>
    <row r="82" spans="1:7" x14ac:dyDescent="0.2">
      <c r="A82" s="27" t="s">
        <v>8</v>
      </c>
      <c r="B82" s="23">
        <f t="shared" ref="B82:G82" si="11">SUM(B66:B80)</f>
        <v>25912909.18</v>
      </c>
      <c r="C82" s="23">
        <f t="shared" si="11"/>
        <v>400000</v>
      </c>
      <c r="D82" s="23">
        <f t="shared" si="11"/>
        <v>26312909.18</v>
      </c>
      <c r="E82" s="23">
        <f t="shared" si="11"/>
        <v>12228227.029999999</v>
      </c>
      <c r="F82" s="23">
        <f t="shared" si="11"/>
        <v>12228227.029999999</v>
      </c>
      <c r="G82" s="23">
        <f t="shared" si="11"/>
        <v>14084682.15</v>
      </c>
    </row>
    <row r="86" spans="1:7" ht="17.25" customHeight="1" x14ac:dyDescent="0.2">
      <c r="A86" s="18"/>
      <c r="B86"/>
      <c r="C86"/>
      <c r="D86" s="18"/>
      <c r="E86" s="18"/>
      <c r="F86" s="18"/>
    </row>
    <row r="87" spans="1:7" ht="12" customHeight="1" x14ac:dyDescent="0.2">
      <c r="A87" s="20" t="s">
        <v>168</v>
      </c>
      <c r="B87"/>
      <c r="C87"/>
      <c r="D87" s="47" t="s">
        <v>172</v>
      </c>
      <c r="E87" s="47"/>
      <c r="F87" s="47"/>
    </row>
    <row r="88" spans="1:7" ht="57" customHeight="1" x14ac:dyDescent="0.2">
      <c r="A88" s="21" t="s">
        <v>169</v>
      </c>
      <c r="B88"/>
      <c r="C88"/>
      <c r="D88" s="48" t="s">
        <v>173</v>
      </c>
      <c r="E88" s="48"/>
      <c r="F88" s="48"/>
    </row>
    <row r="89" spans="1:7" ht="12" x14ac:dyDescent="0.2">
      <c r="A89" s="20" t="s">
        <v>170</v>
      </c>
      <c r="B89"/>
      <c r="C89"/>
      <c r="D89"/>
      <c r="E89"/>
      <c r="F89"/>
    </row>
    <row r="90" spans="1:7" ht="12" x14ac:dyDescent="0.2">
      <c r="A90" s="20" t="s">
        <v>171</v>
      </c>
      <c r="B90"/>
      <c r="C90"/>
      <c r="D90"/>
      <c r="E90"/>
      <c r="F90"/>
    </row>
  </sheetData>
  <sheetProtection formatCells="0" formatColumns="0" formatRows="0" insertRows="0" deleteRows="0" autoFilter="0"/>
  <mergeCells count="8">
    <mergeCell ref="A1:G1"/>
    <mergeCell ref="A50:G50"/>
    <mergeCell ref="A62:G62"/>
    <mergeCell ref="D87:F87"/>
    <mergeCell ref="D88:F88"/>
    <mergeCell ref="G2:G3"/>
    <mergeCell ref="G51:G52"/>
    <mergeCell ref="G63:G64"/>
  </mergeCells>
  <printOptions horizontalCentered="1"/>
  <pageMargins left="0.31496062992125984" right="0.31496062992125984" top="0.35433070866141736" bottom="0.15748031496062992" header="0.31496062992125984" footer="0.31496062992125984"/>
  <pageSetup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4"/>
  <sheetViews>
    <sheetView showGridLines="0" workbookViewId="0">
      <selection sqref="A1:G24"/>
    </sheetView>
  </sheetViews>
  <sheetFormatPr baseColWidth="10" defaultColWidth="12" defaultRowHeight="11.25" x14ac:dyDescent="0.2"/>
  <cols>
    <col min="1" max="1" width="49.6640625" style="1" customWidth="1"/>
    <col min="2" max="7" width="18.33203125" style="1" customWidth="1"/>
    <col min="8" max="16384" width="12" style="1"/>
  </cols>
  <sheetData>
    <row r="1" spans="1:7" ht="64.5" customHeight="1" x14ac:dyDescent="0.2">
      <c r="A1" s="44" t="s">
        <v>178</v>
      </c>
      <c r="B1" s="45"/>
      <c r="C1" s="45"/>
      <c r="D1" s="45"/>
      <c r="E1" s="45"/>
      <c r="F1" s="45"/>
      <c r="G1" s="46"/>
    </row>
    <row r="2" spans="1:7" x14ac:dyDescent="0.2">
      <c r="A2" s="24"/>
      <c r="B2" s="12" t="s">
        <v>0</v>
      </c>
      <c r="C2" s="13"/>
      <c r="D2" s="13"/>
      <c r="E2" s="13"/>
      <c r="F2" s="14"/>
      <c r="G2" s="49" t="s">
        <v>1</v>
      </c>
    </row>
    <row r="3" spans="1:7" ht="24.95" customHeight="1" x14ac:dyDescent="0.2">
      <c r="A3" s="30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0"/>
    </row>
    <row r="4" spans="1:7" x14ac:dyDescent="0.2">
      <c r="A4" s="60"/>
      <c r="B4" s="5"/>
      <c r="C4" s="5"/>
      <c r="D4" s="5"/>
      <c r="E4" s="5"/>
      <c r="F4" s="5"/>
      <c r="G4" s="5"/>
    </row>
    <row r="5" spans="1:7" x14ac:dyDescent="0.2">
      <c r="A5" s="61" t="s">
        <v>21</v>
      </c>
      <c r="B5" s="22">
        <v>270711712.56</v>
      </c>
      <c r="C5" s="22">
        <v>5123600.53</v>
      </c>
      <c r="D5" s="22">
        <f>B5+C5</f>
        <v>275835313.08999997</v>
      </c>
      <c r="E5" s="22">
        <v>65929994.609999999</v>
      </c>
      <c r="F5" s="22">
        <v>65822702.609999999</v>
      </c>
      <c r="G5" s="22">
        <f>D5-E5</f>
        <v>209905318.47999996</v>
      </c>
    </row>
    <row r="6" spans="1:7" x14ac:dyDescent="0.2">
      <c r="A6" s="61"/>
      <c r="B6" s="22"/>
      <c r="C6" s="22"/>
      <c r="D6" s="22"/>
      <c r="E6" s="22"/>
      <c r="F6" s="22"/>
      <c r="G6" s="22"/>
    </row>
    <row r="7" spans="1:7" x14ac:dyDescent="0.2">
      <c r="A7" s="61" t="s">
        <v>22</v>
      </c>
      <c r="B7" s="22">
        <v>32317372</v>
      </c>
      <c r="C7" s="22">
        <v>24955940.18</v>
      </c>
      <c r="D7" s="22">
        <f>B7+C7</f>
        <v>57273312.18</v>
      </c>
      <c r="E7" s="22">
        <v>10894405.630000001</v>
      </c>
      <c r="F7" s="22">
        <v>10884615.630000001</v>
      </c>
      <c r="G7" s="22">
        <f>D7-E7</f>
        <v>46378906.549999997</v>
      </c>
    </row>
    <row r="8" spans="1:7" x14ac:dyDescent="0.2">
      <c r="A8" s="61"/>
      <c r="B8" s="22"/>
      <c r="C8" s="22"/>
      <c r="D8" s="22"/>
      <c r="E8" s="22"/>
      <c r="F8" s="22"/>
      <c r="G8" s="22"/>
    </row>
    <row r="9" spans="1:7" x14ac:dyDescent="0.2">
      <c r="A9" s="61" t="s">
        <v>23</v>
      </c>
      <c r="B9" s="22">
        <v>8500000</v>
      </c>
      <c r="C9" s="22">
        <v>0</v>
      </c>
      <c r="D9" s="22">
        <f>B9+C9</f>
        <v>8500000</v>
      </c>
      <c r="E9" s="22">
        <v>2124999</v>
      </c>
      <c r="F9" s="22">
        <v>2124999</v>
      </c>
      <c r="G9" s="22">
        <f>D9-E9</f>
        <v>6375001</v>
      </c>
    </row>
    <row r="10" spans="1:7" x14ac:dyDescent="0.2">
      <c r="A10" s="61"/>
      <c r="B10" s="22"/>
      <c r="C10" s="22"/>
      <c r="D10" s="22"/>
      <c r="E10" s="22"/>
      <c r="F10" s="22"/>
      <c r="G10" s="22"/>
    </row>
    <row r="11" spans="1:7" x14ac:dyDescent="0.2">
      <c r="A11" s="61" t="s">
        <v>24</v>
      </c>
      <c r="B11" s="22">
        <v>9225462.8399999999</v>
      </c>
      <c r="C11" s="22">
        <v>0</v>
      </c>
      <c r="D11" s="22">
        <f>B11+C11</f>
        <v>9225462.8399999999</v>
      </c>
      <c r="E11" s="22">
        <v>2264209</v>
      </c>
      <c r="F11" s="22">
        <v>2264209</v>
      </c>
      <c r="G11" s="22">
        <f>D11-E11</f>
        <v>6961253.8399999999</v>
      </c>
    </row>
    <row r="12" spans="1:7" x14ac:dyDescent="0.2">
      <c r="A12" s="61"/>
      <c r="B12" s="22"/>
      <c r="C12" s="22"/>
      <c r="D12" s="22"/>
      <c r="E12" s="22"/>
      <c r="F12" s="22"/>
      <c r="G12" s="22"/>
    </row>
    <row r="13" spans="1:7" x14ac:dyDescent="0.2">
      <c r="A13" s="61" t="s">
        <v>25</v>
      </c>
      <c r="B13" s="22">
        <v>0</v>
      </c>
      <c r="C13" s="22">
        <v>0</v>
      </c>
      <c r="D13" s="22">
        <f>B13+C13</f>
        <v>0</v>
      </c>
      <c r="E13" s="22">
        <v>0</v>
      </c>
      <c r="F13" s="22">
        <v>0</v>
      </c>
      <c r="G13" s="22">
        <f>D13-E13</f>
        <v>0</v>
      </c>
    </row>
    <row r="14" spans="1:7" x14ac:dyDescent="0.2">
      <c r="A14" s="62"/>
      <c r="B14" s="37"/>
      <c r="C14" s="37"/>
      <c r="D14" s="37"/>
      <c r="E14" s="37"/>
      <c r="F14" s="37"/>
      <c r="G14" s="37"/>
    </row>
    <row r="15" spans="1:7" x14ac:dyDescent="0.2">
      <c r="A15" s="31" t="s">
        <v>8</v>
      </c>
      <c r="B15" s="38">
        <f t="shared" ref="B15:G15" si="0">SUM(B5+B7+B9+B11+B13)</f>
        <v>320754547.39999998</v>
      </c>
      <c r="C15" s="38">
        <f t="shared" si="0"/>
        <v>30079540.710000001</v>
      </c>
      <c r="D15" s="38">
        <f t="shared" si="0"/>
        <v>350834088.10999995</v>
      </c>
      <c r="E15" s="38">
        <f t="shared" si="0"/>
        <v>81213608.239999995</v>
      </c>
      <c r="F15" s="38">
        <f t="shared" si="0"/>
        <v>81096526.239999995</v>
      </c>
      <c r="G15" s="38">
        <f t="shared" si="0"/>
        <v>269620479.86999995</v>
      </c>
    </row>
    <row r="20" spans="1:6" x14ac:dyDescent="0.2">
      <c r="A20" s="18"/>
      <c r="B20"/>
      <c r="C20"/>
      <c r="D20" s="18"/>
      <c r="E20" s="18"/>
      <c r="F20" s="18"/>
    </row>
    <row r="21" spans="1:6" ht="12" x14ac:dyDescent="0.2">
      <c r="A21" s="20" t="s">
        <v>168</v>
      </c>
      <c r="B21"/>
      <c r="C21"/>
      <c r="D21" s="51" t="s">
        <v>172</v>
      </c>
      <c r="E21" s="51"/>
      <c r="F21" s="51"/>
    </row>
    <row r="22" spans="1:6" ht="65.25" customHeight="1" x14ac:dyDescent="0.2">
      <c r="A22" s="21" t="s">
        <v>169</v>
      </c>
      <c r="B22"/>
      <c r="C22"/>
      <c r="D22" s="48" t="s">
        <v>173</v>
      </c>
      <c r="E22" s="48"/>
      <c r="F22" s="48"/>
    </row>
    <row r="23" spans="1:6" ht="12" x14ac:dyDescent="0.2">
      <c r="A23" s="20" t="s">
        <v>170</v>
      </c>
      <c r="B23"/>
      <c r="C23"/>
      <c r="D23"/>
      <c r="E23"/>
      <c r="F23"/>
    </row>
    <row r="24" spans="1:6" ht="12" x14ac:dyDescent="0.2">
      <c r="A24" s="20" t="s">
        <v>171</v>
      </c>
      <c r="B24"/>
      <c r="C24"/>
      <c r="D24"/>
      <c r="E24"/>
      <c r="F24"/>
    </row>
  </sheetData>
  <sheetProtection formatCells="0" formatColumns="0" formatRows="0" autoFilter="0"/>
  <mergeCells count="4">
    <mergeCell ref="G2:G3"/>
    <mergeCell ref="A1:G1"/>
    <mergeCell ref="D21:F21"/>
    <mergeCell ref="D22:F22"/>
  </mergeCells>
  <printOptions horizontalCentered="1"/>
  <pageMargins left="0.70866141732283472" right="0.70866141732283472" top="0.74803149606299213" bottom="0.74803149606299213" header="0.31496062992125984" footer="0.31496062992125984"/>
  <pageSetup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4"/>
  <sheetViews>
    <sheetView showGridLines="0" workbookViewId="0">
      <selection activeCell="A82" sqref="A82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62.25" customHeight="1" x14ac:dyDescent="0.2">
      <c r="A1" s="44" t="s">
        <v>179</v>
      </c>
      <c r="B1" s="45"/>
      <c r="C1" s="45"/>
      <c r="D1" s="45"/>
      <c r="E1" s="45"/>
      <c r="F1" s="45"/>
      <c r="G1" s="46"/>
    </row>
    <row r="2" spans="1:7" x14ac:dyDescent="0.2">
      <c r="A2" s="24"/>
      <c r="B2" s="12" t="s">
        <v>0</v>
      </c>
      <c r="C2" s="13"/>
      <c r="D2" s="13"/>
      <c r="E2" s="13"/>
      <c r="F2" s="14"/>
      <c r="G2" s="49" t="s">
        <v>1</v>
      </c>
    </row>
    <row r="3" spans="1:7" ht="24.95" customHeight="1" x14ac:dyDescent="0.2">
      <c r="A3" s="30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0"/>
    </row>
    <row r="4" spans="1:7" x14ac:dyDescent="0.2">
      <c r="A4" s="16" t="s">
        <v>26</v>
      </c>
      <c r="B4" s="36">
        <f>SUM(B5:B11)</f>
        <v>170727084.18000001</v>
      </c>
      <c r="C4" s="36">
        <f>SUM(C5:C11)</f>
        <v>1110713.1499999999</v>
      </c>
      <c r="D4" s="36">
        <f>B4+C4</f>
        <v>171837797.33000001</v>
      </c>
      <c r="E4" s="36">
        <f>SUM(E5:E11)</f>
        <v>36912379.170000002</v>
      </c>
      <c r="F4" s="36">
        <f>SUM(F5:F11)</f>
        <v>36912379.170000002</v>
      </c>
      <c r="G4" s="36">
        <f>D4-E4</f>
        <v>134925418.16000003</v>
      </c>
    </row>
    <row r="5" spans="1:7" x14ac:dyDescent="0.2">
      <c r="A5" s="39" t="s">
        <v>27</v>
      </c>
      <c r="B5" s="22">
        <v>95979789.420000002</v>
      </c>
      <c r="C5" s="22">
        <v>0</v>
      </c>
      <c r="D5" s="22">
        <f t="shared" ref="D5:D68" si="0">B5+C5</f>
        <v>95979789.420000002</v>
      </c>
      <c r="E5" s="22">
        <v>23151846</v>
      </c>
      <c r="F5" s="22">
        <v>23151846</v>
      </c>
      <c r="G5" s="22">
        <f t="shared" ref="G5:G68" si="1">D5-E5</f>
        <v>72827943.420000002</v>
      </c>
    </row>
    <row r="6" spans="1:7" x14ac:dyDescent="0.2">
      <c r="A6" s="39" t="s">
        <v>28</v>
      </c>
      <c r="B6" s="22">
        <v>710400</v>
      </c>
      <c r="C6" s="22">
        <v>0</v>
      </c>
      <c r="D6" s="22">
        <f t="shared" si="0"/>
        <v>710400</v>
      </c>
      <c r="E6" s="22">
        <v>170100</v>
      </c>
      <c r="F6" s="22">
        <v>170100</v>
      </c>
      <c r="G6" s="22">
        <f t="shared" si="1"/>
        <v>540300</v>
      </c>
    </row>
    <row r="7" spans="1:7" x14ac:dyDescent="0.2">
      <c r="A7" s="39" t="s">
        <v>29</v>
      </c>
      <c r="B7" s="22">
        <v>22948342.84</v>
      </c>
      <c r="C7" s="22">
        <v>0</v>
      </c>
      <c r="D7" s="22">
        <f t="shared" si="0"/>
        <v>22948342.84</v>
      </c>
      <c r="E7" s="22">
        <v>407318.75</v>
      </c>
      <c r="F7" s="22">
        <v>407318.75</v>
      </c>
      <c r="G7" s="22">
        <f t="shared" si="1"/>
        <v>22541024.09</v>
      </c>
    </row>
    <row r="8" spans="1:7" x14ac:dyDescent="0.2">
      <c r="A8" s="39" t="s">
        <v>30</v>
      </c>
      <c r="B8" s="22">
        <v>594500</v>
      </c>
      <c r="C8" s="22">
        <v>0</v>
      </c>
      <c r="D8" s="22">
        <f t="shared" si="0"/>
        <v>594500</v>
      </c>
      <c r="E8" s="22">
        <v>88021.06</v>
      </c>
      <c r="F8" s="22">
        <v>88021.06</v>
      </c>
      <c r="G8" s="22">
        <f t="shared" si="1"/>
        <v>506478.94</v>
      </c>
    </row>
    <row r="9" spans="1:7" x14ac:dyDescent="0.2">
      <c r="A9" s="39" t="s">
        <v>31</v>
      </c>
      <c r="B9" s="22">
        <v>50494051.920000002</v>
      </c>
      <c r="C9" s="22">
        <v>1110713.1499999999</v>
      </c>
      <c r="D9" s="22">
        <f t="shared" si="0"/>
        <v>51604765.07</v>
      </c>
      <c r="E9" s="22">
        <v>13095093.359999999</v>
      </c>
      <c r="F9" s="22">
        <v>13095093.359999999</v>
      </c>
      <c r="G9" s="22">
        <f t="shared" si="1"/>
        <v>38509671.710000001</v>
      </c>
    </row>
    <row r="10" spans="1:7" x14ac:dyDescent="0.2">
      <c r="A10" s="39" t="s">
        <v>32</v>
      </c>
      <c r="B10" s="22">
        <v>0</v>
      </c>
      <c r="C10" s="22">
        <v>0</v>
      </c>
      <c r="D10" s="22">
        <f t="shared" si="0"/>
        <v>0</v>
      </c>
      <c r="E10" s="22">
        <v>0</v>
      </c>
      <c r="F10" s="22">
        <v>0</v>
      </c>
      <c r="G10" s="22">
        <f t="shared" si="1"/>
        <v>0</v>
      </c>
    </row>
    <row r="11" spans="1:7" x14ac:dyDescent="0.2">
      <c r="A11" s="39" t="s">
        <v>33</v>
      </c>
      <c r="B11" s="22">
        <v>0</v>
      </c>
      <c r="C11" s="22">
        <v>0</v>
      </c>
      <c r="D11" s="22">
        <f t="shared" si="0"/>
        <v>0</v>
      </c>
      <c r="E11" s="22">
        <v>0</v>
      </c>
      <c r="F11" s="22">
        <v>0</v>
      </c>
      <c r="G11" s="22">
        <f t="shared" si="1"/>
        <v>0</v>
      </c>
    </row>
    <row r="12" spans="1:7" x14ac:dyDescent="0.2">
      <c r="A12" s="16" t="s">
        <v>34</v>
      </c>
      <c r="B12" s="35">
        <f>SUM(B13:B21)</f>
        <v>30161400</v>
      </c>
      <c r="C12" s="35">
        <f>SUM(C13:C21)</f>
        <v>1579877.1</v>
      </c>
      <c r="D12" s="35">
        <f t="shared" si="0"/>
        <v>31741277.100000001</v>
      </c>
      <c r="E12" s="35">
        <f>SUM(E13:E21)</f>
        <v>7196992.6999999993</v>
      </c>
      <c r="F12" s="35">
        <f>SUM(F13:F21)</f>
        <v>7138668.6999999993</v>
      </c>
      <c r="G12" s="35">
        <f t="shared" si="1"/>
        <v>24544284.400000002</v>
      </c>
    </row>
    <row r="13" spans="1:7" x14ac:dyDescent="0.2">
      <c r="A13" s="39" t="s">
        <v>35</v>
      </c>
      <c r="B13" s="22">
        <v>1583500</v>
      </c>
      <c r="C13" s="22">
        <v>35189</v>
      </c>
      <c r="D13" s="22">
        <f t="shared" si="0"/>
        <v>1618689</v>
      </c>
      <c r="E13" s="22">
        <v>231132.47</v>
      </c>
      <c r="F13" s="22">
        <v>230487.47</v>
      </c>
      <c r="G13" s="22">
        <f t="shared" si="1"/>
        <v>1387556.53</v>
      </c>
    </row>
    <row r="14" spans="1:7" x14ac:dyDescent="0.2">
      <c r="A14" s="39" t="s">
        <v>36</v>
      </c>
      <c r="B14" s="22">
        <v>2555200</v>
      </c>
      <c r="C14" s="22">
        <v>0</v>
      </c>
      <c r="D14" s="22">
        <f t="shared" si="0"/>
        <v>2555200</v>
      </c>
      <c r="E14" s="22">
        <v>290472.67</v>
      </c>
      <c r="F14" s="22">
        <v>286292.67</v>
      </c>
      <c r="G14" s="22">
        <f t="shared" si="1"/>
        <v>2264727.33</v>
      </c>
    </row>
    <row r="15" spans="1:7" x14ac:dyDescent="0.2">
      <c r="A15" s="39" t="s">
        <v>37</v>
      </c>
      <c r="B15" s="22">
        <v>0</v>
      </c>
      <c r="C15" s="22">
        <v>0</v>
      </c>
      <c r="D15" s="22">
        <f t="shared" si="0"/>
        <v>0</v>
      </c>
      <c r="E15" s="22">
        <v>0</v>
      </c>
      <c r="F15" s="22">
        <v>0</v>
      </c>
      <c r="G15" s="22">
        <f t="shared" si="1"/>
        <v>0</v>
      </c>
    </row>
    <row r="16" spans="1:7" x14ac:dyDescent="0.2">
      <c r="A16" s="39" t="s">
        <v>38</v>
      </c>
      <c r="B16" s="22">
        <v>2065300</v>
      </c>
      <c r="C16" s="22">
        <v>286317</v>
      </c>
      <c r="D16" s="22">
        <f t="shared" si="0"/>
        <v>2351617</v>
      </c>
      <c r="E16" s="22">
        <v>782626.44</v>
      </c>
      <c r="F16" s="22">
        <v>780491.44</v>
      </c>
      <c r="G16" s="22">
        <f t="shared" si="1"/>
        <v>1568990.56</v>
      </c>
    </row>
    <row r="17" spans="1:7" x14ac:dyDescent="0.2">
      <c r="A17" s="39" t="s">
        <v>39</v>
      </c>
      <c r="B17" s="22">
        <v>573700</v>
      </c>
      <c r="C17" s="22">
        <v>8242</v>
      </c>
      <c r="D17" s="22">
        <f t="shared" si="0"/>
        <v>581942</v>
      </c>
      <c r="E17" s="22">
        <v>176226.4</v>
      </c>
      <c r="F17" s="22">
        <v>176226.4</v>
      </c>
      <c r="G17" s="22">
        <f t="shared" si="1"/>
        <v>405715.6</v>
      </c>
    </row>
    <row r="18" spans="1:7" x14ac:dyDescent="0.2">
      <c r="A18" s="39" t="s">
        <v>40</v>
      </c>
      <c r="B18" s="22">
        <v>19645200</v>
      </c>
      <c r="C18" s="22">
        <v>-4830</v>
      </c>
      <c r="D18" s="22">
        <f t="shared" si="0"/>
        <v>19640370</v>
      </c>
      <c r="E18" s="22">
        <v>4687016.45</v>
      </c>
      <c r="F18" s="22">
        <v>4666532.45</v>
      </c>
      <c r="G18" s="22">
        <f t="shared" si="1"/>
        <v>14953353.550000001</v>
      </c>
    </row>
    <row r="19" spans="1:7" x14ac:dyDescent="0.2">
      <c r="A19" s="39" t="s">
        <v>41</v>
      </c>
      <c r="B19" s="22">
        <v>296000</v>
      </c>
      <c r="C19" s="22">
        <v>1237790.1000000001</v>
      </c>
      <c r="D19" s="22">
        <f t="shared" si="0"/>
        <v>1533790.1</v>
      </c>
      <c r="E19" s="22">
        <v>110782</v>
      </c>
      <c r="F19" s="22">
        <v>110782</v>
      </c>
      <c r="G19" s="22">
        <f t="shared" si="1"/>
        <v>1423008.1</v>
      </c>
    </row>
    <row r="20" spans="1:7" x14ac:dyDescent="0.2">
      <c r="A20" s="39" t="s">
        <v>42</v>
      </c>
      <c r="B20" s="22">
        <v>0</v>
      </c>
      <c r="C20" s="22">
        <v>0</v>
      </c>
      <c r="D20" s="22">
        <f t="shared" si="0"/>
        <v>0</v>
      </c>
      <c r="E20" s="22">
        <v>0</v>
      </c>
      <c r="F20" s="22">
        <v>0</v>
      </c>
      <c r="G20" s="22">
        <f t="shared" si="1"/>
        <v>0</v>
      </c>
    </row>
    <row r="21" spans="1:7" x14ac:dyDescent="0.2">
      <c r="A21" s="39" t="s">
        <v>43</v>
      </c>
      <c r="B21" s="22">
        <v>3442500</v>
      </c>
      <c r="C21" s="22">
        <v>17169</v>
      </c>
      <c r="D21" s="22">
        <f t="shared" si="0"/>
        <v>3459669</v>
      </c>
      <c r="E21" s="22">
        <v>918736.27</v>
      </c>
      <c r="F21" s="22">
        <v>887856.27</v>
      </c>
      <c r="G21" s="22">
        <f t="shared" si="1"/>
        <v>2540932.73</v>
      </c>
    </row>
    <row r="22" spans="1:7" x14ac:dyDescent="0.2">
      <c r="A22" s="16" t="s">
        <v>44</v>
      </c>
      <c r="B22" s="35">
        <f>SUM(B23:B31)</f>
        <v>29197205.870000001</v>
      </c>
      <c r="C22" s="35">
        <f>SUM(C23:C31)</f>
        <v>2033010.28</v>
      </c>
      <c r="D22" s="35">
        <f t="shared" si="0"/>
        <v>31230216.150000002</v>
      </c>
      <c r="E22" s="35">
        <f>SUM(E23:E31)</f>
        <v>8319301.5599999996</v>
      </c>
      <c r="F22" s="35">
        <f>SUM(F23:F31)</f>
        <v>8270333.5599999996</v>
      </c>
      <c r="G22" s="35">
        <f t="shared" si="1"/>
        <v>22910914.590000004</v>
      </c>
    </row>
    <row r="23" spans="1:7" x14ac:dyDescent="0.2">
      <c r="A23" s="39" t="s">
        <v>45</v>
      </c>
      <c r="B23" s="22">
        <v>4456537</v>
      </c>
      <c r="C23" s="22">
        <v>70000</v>
      </c>
      <c r="D23" s="22">
        <f t="shared" si="0"/>
        <v>4526537</v>
      </c>
      <c r="E23" s="22">
        <v>1117941.05</v>
      </c>
      <c r="F23" s="22">
        <v>1117941.05</v>
      </c>
      <c r="G23" s="22">
        <f t="shared" si="1"/>
        <v>3408595.95</v>
      </c>
    </row>
    <row r="24" spans="1:7" x14ac:dyDescent="0.2">
      <c r="A24" s="39" t="s">
        <v>46</v>
      </c>
      <c r="B24" s="22">
        <v>1323401</v>
      </c>
      <c r="C24" s="22">
        <v>1044060</v>
      </c>
      <c r="D24" s="22">
        <f t="shared" si="0"/>
        <v>2367461</v>
      </c>
      <c r="E24" s="22">
        <v>223537.8</v>
      </c>
      <c r="F24" s="22">
        <v>223537.8</v>
      </c>
      <c r="G24" s="22">
        <f t="shared" si="1"/>
        <v>2143923.2000000002</v>
      </c>
    </row>
    <row r="25" spans="1:7" x14ac:dyDescent="0.2">
      <c r="A25" s="39" t="s">
        <v>47</v>
      </c>
      <c r="B25" s="22">
        <v>2243268.08</v>
      </c>
      <c r="C25" s="22">
        <v>411753.84</v>
      </c>
      <c r="D25" s="22">
        <f t="shared" si="0"/>
        <v>2655021.92</v>
      </c>
      <c r="E25" s="22">
        <v>510800.88</v>
      </c>
      <c r="F25" s="22">
        <v>490800.88</v>
      </c>
      <c r="G25" s="22">
        <f t="shared" si="1"/>
        <v>2144221.04</v>
      </c>
    </row>
    <row r="26" spans="1:7" x14ac:dyDescent="0.2">
      <c r="A26" s="39" t="s">
        <v>48</v>
      </c>
      <c r="B26" s="22">
        <v>1143000</v>
      </c>
      <c r="C26" s="22">
        <v>40000</v>
      </c>
      <c r="D26" s="22">
        <f t="shared" si="0"/>
        <v>1183000</v>
      </c>
      <c r="E26" s="22">
        <v>79672.27</v>
      </c>
      <c r="F26" s="22">
        <v>79672.27</v>
      </c>
      <c r="G26" s="22">
        <f t="shared" si="1"/>
        <v>1103327.73</v>
      </c>
    </row>
    <row r="27" spans="1:7" x14ac:dyDescent="0.2">
      <c r="A27" s="39" t="s">
        <v>49</v>
      </c>
      <c r="B27" s="22">
        <v>2712000</v>
      </c>
      <c r="C27" s="22">
        <v>151171.44</v>
      </c>
      <c r="D27" s="22">
        <f t="shared" si="0"/>
        <v>2863171.44</v>
      </c>
      <c r="E27" s="22">
        <v>662173.64</v>
      </c>
      <c r="F27" s="22">
        <v>633205.64</v>
      </c>
      <c r="G27" s="22">
        <f t="shared" si="1"/>
        <v>2200997.7999999998</v>
      </c>
    </row>
    <row r="28" spans="1:7" x14ac:dyDescent="0.2">
      <c r="A28" s="39" t="s">
        <v>50</v>
      </c>
      <c r="B28" s="22">
        <v>1736601</v>
      </c>
      <c r="C28" s="22">
        <v>-63200</v>
      </c>
      <c r="D28" s="22">
        <f t="shared" si="0"/>
        <v>1673401</v>
      </c>
      <c r="E28" s="22">
        <v>153706.19</v>
      </c>
      <c r="F28" s="22">
        <v>153706.19</v>
      </c>
      <c r="G28" s="22">
        <f t="shared" si="1"/>
        <v>1519694.81</v>
      </c>
    </row>
    <row r="29" spans="1:7" x14ac:dyDescent="0.2">
      <c r="A29" s="39" t="s">
        <v>51</v>
      </c>
      <c r="B29" s="22">
        <v>300399.81</v>
      </c>
      <c r="C29" s="22">
        <v>20000</v>
      </c>
      <c r="D29" s="22">
        <f t="shared" si="0"/>
        <v>320399.81</v>
      </c>
      <c r="E29" s="22">
        <v>21626</v>
      </c>
      <c r="F29" s="22">
        <v>21626</v>
      </c>
      <c r="G29" s="22">
        <f t="shared" si="1"/>
        <v>298773.81</v>
      </c>
    </row>
    <row r="30" spans="1:7" x14ac:dyDescent="0.2">
      <c r="A30" s="39" t="s">
        <v>52</v>
      </c>
      <c r="B30" s="22">
        <v>2723746.83</v>
      </c>
      <c r="C30" s="22">
        <v>297225</v>
      </c>
      <c r="D30" s="22">
        <f t="shared" si="0"/>
        <v>3020971.83</v>
      </c>
      <c r="E30" s="22">
        <v>923541.21</v>
      </c>
      <c r="F30" s="22">
        <v>923541.21</v>
      </c>
      <c r="G30" s="22">
        <f t="shared" si="1"/>
        <v>2097430.62</v>
      </c>
    </row>
    <row r="31" spans="1:7" x14ac:dyDescent="0.2">
      <c r="A31" s="39" t="s">
        <v>53</v>
      </c>
      <c r="B31" s="22">
        <v>12558252.15</v>
      </c>
      <c r="C31" s="22">
        <v>62000</v>
      </c>
      <c r="D31" s="22">
        <f t="shared" si="0"/>
        <v>12620252.15</v>
      </c>
      <c r="E31" s="22">
        <v>4626302.5199999996</v>
      </c>
      <c r="F31" s="22">
        <v>4626302.5199999996</v>
      </c>
      <c r="G31" s="22">
        <f t="shared" si="1"/>
        <v>7993949.6300000008</v>
      </c>
    </row>
    <row r="32" spans="1:7" x14ac:dyDescent="0.2">
      <c r="A32" s="16" t="s">
        <v>54</v>
      </c>
      <c r="B32" s="35">
        <f>SUM(B33:B41)</f>
        <v>48746483.909999996</v>
      </c>
      <c r="C32" s="35">
        <f>SUM(C33:C41)</f>
        <v>400000</v>
      </c>
      <c r="D32" s="35">
        <f t="shared" si="0"/>
        <v>49146483.909999996</v>
      </c>
      <c r="E32" s="35">
        <f>SUM(E33:E41)</f>
        <v>15568788.229999999</v>
      </c>
      <c r="F32" s="35">
        <f>SUM(F33:F41)</f>
        <v>15568788.229999999</v>
      </c>
      <c r="G32" s="35">
        <f t="shared" si="1"/>
        <v>33577695.68</v>
      </c>
    </row>
    <row r="33" spans="1:7" x14ac:dyDescent="0.2">
      <c r="A33" s="39" t="s">
        <v>55</v>
      </c>
      <c r="B33" s="22">
        <v>25912909.18</v>
      </c>
      <c r="C33" s="22">
        <v>400000</v>
      </c>
      <c r="D33" s="22">
        <f t="shared" si="0"/>
        <v>26312909.18</v>
      </c>
      <c r="E33" s="22">
        <v>12228227.029999999</v>
      </c>
      <c r="F33" s="22">
        <v>12228227.029999999</v>
      </c>
      <c r="G33" s="22">
        <f t="shared" si="1"/>
        <v>14084682.15</v>
      </c>
    </row>
    <row r="34" spans="1:7" x14ac:dyDescent="0.2">
      <c r="A34" s="39" t="s">
        <v>56</v>
      </c>
      <c r="B34" s="22">
        <v>0</v>
      </c>
      <c r="C34" s="22">
        <v>0</v>
      </c>
      <c r="D34" s="22">
        <f t="shared" si="0"/>
        <v>0</v>
      </c>
      <c r="E34" s="22">
        <v>0</v>
      </c>
      <c r="F34" s="22">
        <v>0</v>
      </c>
      <c r="G34" s="22">
        <f t="shared" si="1"/>
        <v>0</v>
      </c>
    </row>
    <row r="35" spans="1:7" x14ac:dyDescent="0.2">
      <c r="A35" s="39" t="s">
        <v>57</v>
      </c>
      <c r="B35" s="22">
        <v>0</v>
      </c>
      <c r="C35" s="22">
        <v>0</v>
      </c>
      <c r="D35" s="22">
        <f t="shared" si="0"/>
        <v>0</v>
      </c>
      <c r="E35" s="22">
        <v>0</v>
      </c>
      <c r="F35" s="22">
        <v>0</v>
      </c>
      <c r="G35" s="22">
        <f t="shared" si="1"/>
        <v>0</v>
      </c>
    </row>
    <row r="36" spans="1:7" x14ac:dyDescent="0.2">
      <c r="A36" s="39" t="s">
        <v>58</v>
      </c>
      <c r="B36" s="22">
        <v>13608111.890000001</v>
      </c>
      <c r="C36" s="22">
        <v>0</v>
      </c>
      <c r="D36" s="22">
        <f t="shared" si="0"/>
        <v>13608111.890000001</v>
      </c>
      <c r="E36" s="22">
        <v>1076352.2</v>
      </c>
      <c r="F36" s="22">
        <v>1076352.2</v>
      </c>
      <c r="G36" s="22">
        <f t="shared" si="1"/>
        <v>12531759.690000001</v>
      </c>
    </row>
    <row r="37" spans="1:7" x14ac:dyDescent="0.2">
      <c r="A37" s="39" t="s">
        <v>24</v>
      </c>
      <c r="B37" s="22">
        <v>9225462.8399999999</v>
      </c>
      <c r="C37" s="22">
        <v>0</v>
      </c>
      <c r="D37" s="22">
        <f t="shared" si="0"/>
        <v>9225462.8399999999</v>
      </c>
      <c r="E37" s="22">
        <v>2264209</v>
      </c>
      <c r="F37" s="22">
        <v>2264209</v>
      </c>
      <c r="G37" s="22">
        <f t="shared" si="1"/>
        <v>6961253.8399999999</v>
      </c>
    </row>
    <row r="38" spans="1:7" x14ac:dyDescent="0.2">
      <c r="A38" s="39" t="s">
        <v>59</v>
      </c>
      <c r="B38" s="22">
        <v>0</v>
      </c>
      <c r="C38" s="22">
        <v>0</v>
      </c>
      <c r="D38" s="22">
        <f t="shared" si="0"/>
        <v>0</v>
      </c>
      <c r="E38" s="22">
        <v>0</v>
      </c>
      <c r="F38" s="22">
        <v>0</v>
      </c>
      <c r="G38" s="22">
        <f t="shared" si="1"/>
        <v>0</v>
      </c>
    </row>
    <row r="39" spans="1:7" x14ac:dyDescent="0.2">
      <c r="A39" s="39" t="s">
        <v>60</v>
      </c>
      <c r="B39" s="22">
        <v>0</v>
      </c>
      <c r="C39" s="22">
        <v>0</v>
      </c>
      <c r="D39" s="22">
        <f t="shared" si="0"/>
        <v>0</v>
      </c>
      <c r="E39" s="22">
        <v>0</v>
      </c>
      <c r="F39" s="22">
        <v>0</v>
      </c>
      <c r="G39" s="22">
        <f t="shared" si="1"/>
        <v>0</v>
      </c>
    </row>
    <row r="40" spans="1:7" x14ac:dyDescent="0.2">
      <c r="A40" s="39" t="s">
        <v>61</v>
      </c>
      <c r="B40" s="22">
        <v>0</v>
      </c>
      <c r="C40" s="22">
        <v>0</v>
      </c>
      <c r="D40" s="22">
        <f t="shared" si="0"/>
        <v>0</v>
      </c>
      <c r="E40" s="22">
        <v>0</v>
      </c>
      <c r="F40" s="22">
        <v>0</v>
      </c>
      <c r="G40" s="22">
        <f t="shared" si="1"/>
        <v>0</v>
      </c>
    </row>
    <row r="41" spans="1:7" x14ac:dyDescent="0.2">
      <c r="A41" s="39" t="s">
        <v>62</v>
      </c>
      <c r="B41" s="22">
        <v>0</v>
      </c>
      <c r="C41" s="22">
        <v>0</v>
      </c>
      <c r="D41" s="22">
        <f t="shared" si="0"/>
        <v>0</v>
      </c>
      <c r="E41" s="22">
        <v>0</v>
      </c>
      <c r="F41" s="22">
        <v>0</v>
      </c>
      <c r="G41" s="22">
        <f t="shared" si="1"/>
        <v>0</v>
      </c>
    </row>
    <row r="42" spans="1:7" x14ac:dyDescent="0.2">
      <c r="A42" s="16" t="s">
        <v>63</v>
      </c>
      <c r="B42" s="35">
        <f>SUM(B43:B51)</f>
        <v>295500</v>
      </c>
      <c r="C42" s="35">
        <f>SUM(C43:C51)</f>
        <v>3917286</v>
      </c>
      <c r="D42" s="35">
        <f t="shared" si="0"/>
        <v>4212786</v>
      </c>
      <c r="E42" s="35">
        <f>SUM(E43:E51)</f>
        <v>70987.88</v>
      </c>
      <c r="F42" s="35">
        <f>SUM(F43:F51)</f>
        <v>61197.88</v>
      </c>
      <c r="G42" s="35">
        <f t="shared" si="1"/>
        <v>4141798.12</v>
      </c>
    </row>
    <row r="43" spans="1:7" x14ac:dyDescent="0.2">
      <c r="A43" s="39" t="s">
        <v>64</v>
      </c>
      <c r="B43" s="22">
        <v>0</v>
      </c>
      <c r="C43" s="22">
        <v>36540</v>
      </c>
      <c r="D43" s="22">
        <f t="shared" si="0"/>
        <v>36540</v>
      </c>
      <c r="E43" s="22">
        <v>26130</v>
      </c>
      <c r="F43" s="22">
        <v>16340</v>
      </c>
      <c r="G43" s="22">
        <f t="shared" si="1"/>
        <v>10410</v>
      </c>
    </row>
    <row r="44" spans="1:7" x14ac:dyDescent="0.2">
      <c r="A44" s="39" t="s">
        <v>65</v>
      </c>
      <c r="B44" s="22">
        <v>50000</v>
      </c>
      <c r="C44" s="22">
        <v>0</v>
      </c>
      <c r="D44" s="22">
        <f t="shared" si="0"/>
        <v>50000</v>
      </c>
      <c r="E44" s="22">
        <v>0</v>
      </c>
      <c r="F44" s="22">
        <v>0</v>
      </c>
      <c r="G44" s="22">
        <f t="shared" si="1"/>
        <v>50000</v>
      </c>
    </row>
    <row r="45" spans="1:7" x14ac:dyDescent="0.2">
      <c r="A45" s="39" t="s">
        <v>66</v>
      </c>
      <c r="B45" s="22">
        <v>0</v>
      </c>
      <c r="C45" s="22">
        <v>0</v>
      </c>
      <c r="D45" s="22">
        <f t="shared" si="0"/>
        <v>0</v>
      </c>
      <c r="E45" s="22">
        <v>0</v>
      </c>
      <c r="F45" s="22">
        <v>0</v>
      </c>
      <c r="G45" s="22">
        <f t="shared" si="1"/>
        <v>0</v>
      </c>
    </row>
    <row r="46" spans="1:7" x14ac:dyDescent="0.2">
      <c r="A46" s="39" t="s">
        <v>67</v>
      </c>
      <c r="B46" s="22">
        <v>0</v>
      </c>
      <c r="C46" s="22">
        <v>3860000</v>
      </c>
      <c r="D46" s="22">
        <f t="shared" si="0"/>
        <v>3860000</v>
      </c>
      <c r="E46" s="22">
        <v>0</v>
      </c>
      <c r="F46" s="22">
        <v>0</v>
      </c>
      <c r="G46" s="22">
        <f t="shared" si="1"/>
        <v>3860000</v>
      </c>
    </row>
    <row r="47" spans="1:7" x14ac:dyDescent="0.2">
      <c r="A47" s="39" t="s">
        <v>68</v>
      </c>
      <c r="B47" s="22">
        <v>0</v>
      </c>
      <c r="C47" s="22">
        <v>0</v>
      </c>
      <c r="D47" s="22">
        <f t="shared" si="0"/>
        <v>0</v>
      </c>
      <c r="E47" s="22">
        <v>0</v>
      </c>
      <c r="F47" s="22">
        <v>0</v>
      </c>
      <c r="G47" s="22">
        <f t="shared" si="1"/>
        <v>0</v>
      </c>
    </row>
    <row r="48" spans="1:7" x14ac:dyDescent="0.2">
      <c r="A48" s="39" t="s">
        <v>69</v>
      </c>
      <c r="B48" s="22">
        <v>0</v>
      </c>
      <c r="C48" s="22">
        <v>38246</v>
      </c>
      <c r="D48" s="22">
        <f t="shared" si="0"/>
        <v>38246</v>
      </c>
      <c r="E48" s="22">
        <v>0</v>
      </c>
      <c r="F48" s="22">
        <v>0</v>
      </c>
      <c r="G48" s="22">
        <f t="shared" si="1"/>
        <v>38246</v>
      </c>
    </row>
    <row r="49" spans="1:8" x14ac:dyDescent="0.2">
      <c r="A49" s="39" t="s">
        <v>70</v>
      </c>
      <c r="B49" s="22">
        <v>200000</v>
      </c>
      <c r="C49" s="22">
        <v>-17500</v>
      </c>
      <c r="D49" s="22">
        <f t="shared" si="0"/>
        <v>182500</v>
      </c>
      <c r="E49" s="22">
        <v>44857.88</v>
      </c>
      <c r="F49" s="22">
        <v>44857.88</v>
      </c>
      <c r="G49" s="22">
        <f t="shared" si="1"/>
        <v>137642.12</v>
      </c>
    </row>
    <row r="50" spans="1:8" x14ac:dyDescent="0.2">
      <c r="A50" s="39" t="s">
        <v>71</v>
      </c>
      <c r="B50" s="22">
        <v>0</v>
      </c>
      <c r="C50" s="22">
        <v>0</v>
      </c>
      <c r="D50" s="22">
        <f t="shared" si="0"/>
        <v>0</v>
      </c>
      <c r="E50" s="22">
        <v>0</v>
      </c>
      <c r="F50" s="22">
        <v>0</v>
      </c>
      <c r="G50" s="22">
        <f t="shared" si="1"/>
        <v>0</v>
      </c>
    </row>
    <row r="51" spans="1:8" x14ac:dyDescent="0.2">
      <c r="A51" s="39" t="s">
        <v>72</v>
      </c>
      <c r="B51" s="22">
        <v>45500</v>
      </c>
      <c r="C51" s="22">
        <v>0</v>
      </c>
      <c r="D51" s="22">
        <f t="shared" si="0"/>
        <v>45500</v>
      </c>
      <c r="E51" s="22">
        <v>0</v>
      </c>
      <c r="F51" s="22">
        <v>0</v>
      </c>
      <c r="G51" s="22">
        <f t="shared" si="1"/>
        <v>45500</v>
      </c>
    </row>
    <row r="52" spans="1:8" x14ac:dyDescent="0.2">
      <c r="A52" s="16" t="s">
        <v>73</v>
      </c>
      <c r="B52" s="35">
        <f>SUM(B53:B55)</f>
        <v>1500000</v>
      </c>
      <c r="C52" s="35">
        <f>SUM(C53:C55)</f>
        <v>17281685.109999999</v>
      </c>
      <c r="D52" s="35">
        <f t="shared" si="0"/>
        <v>18781685.109999999</v>
      </c>
      <c r="E52" s="35">
        <f>SUM(E53:E55)</f>
        <v>10823417.75</v>
      </c>
      <c r="F52" s="35">
        <f>SUM(F53:F55)</f>
        <v>10823417.75</v>
      </c>
      <c r="G52" s="35">
        <f t="shared" si="1"/>
        <v>7958267.3599999994</v>
      </c>
    </row>
    <row r="53" spans="1:8" x14ac:dyDescent="0.2">
      <c r="A53" s="39" t="s">
        <v>74</v>
      </c>
      <c r="B53" s="22">
        <v>1500000</v>
      </c>
      <c r="C53" s="22">
        <v>15821685.109999999</v>
      </c>
      <c r="D53" s="22">
        <f t="shared" si="0"/>
        <v>17321685.109999999</v>
      </c>
      <c r="E53" s="22">
        <v>10823417.75</v>
      </c>
      <c r="F53" s="22">
        <v>10823417.75</v>
      </c>
      <c r="G53" s="22">
        <f t="shared" si="1"/>
        <v>6498267.3599999994</v>
      </c>
      <c r="H53" s="43"/>
    </row>
    <row r="54" spans="1:8" x14ac:dyDescent="0.2">
      <c r="A54" s="39" t="s">
        <v>75</v>
      </c>
      <c r="B54" s="22">
        <v>0</v>
      </c>
      <c r="C54" s="22">
        <v>1160000</v>
      </c>
      <c r="D54" s="22">
        <f t="shared" si="0"/>
        <v>1160000</v>
      </c>
      <c r="E54" s="22">
        <v>0</v>
      </c>
      <c r="F54" s="22">
        <v>0</v>
      </c>
      <c r="G54" s="22">
        <f t="shared" si="1"/>
        <v>1160000</v>
      </c>
    </row>
    <row r="55" spans="1:8" x14ac:dyDescent="0.2">
      <c r="A55" s="39" t="s">
        <v>76</v>
      </c>
      <c r="B55" s="22">
        <v>0</v>
      </c>
      <c r="C55" s="22">
        <v>300000</v>
      </c>
      <c r="D55" s="22">
        <f t="shared" si="0"/>
        <v>300000</v>
      </c>
      <c r="E55" s="22">
        <v>0</v>
      </c>
      <c r="F55" s="22">
        <v>0</v>
      </c>
      <c r="G55" s="22">
        <f t="shared" si="1"/>
        <v>300000</v>
      </c>
    </row>
    <row r="56" spans="1:8" x14ac:dyDescent="0.2">
      <c r="A56" s="16" t="s">
        <v>77</v>
      </c>
      <c r="B56" s="35">
        <f>SUM(B57:B63)</f>
        <v>20000</v>
      </c>
      <c r="C56" s="35">
        <f>SUM(C57:C63)</f>
        <v>0</v>
      </c>
      <c r="D56" s="35">
        <f t="shared" si="0"/>
        <v>20000</v>
      </c>
      <c r="E56" s="35">
        <f>SUM(E57:E63)</f>
        <v>0</v>
      </c>
      <c r="F56" s="35">
        <f>SUM(F57:F63)</f>
        <v>0</v>
      </c>
      <c r="G56" s="35">
        <f t="shared" si="1"/>
        <v>20000</v>
      </c>
    </row>
    <row r="57" spans="1:8" x14ac:dyDescent="0.2">
      <c r="A57" s="39" t="s">
        <v>78</v>
      </c>
      <c r="B57" s="22">
        <v>0</v>
      </c>
      <c r="C57" s="22">
        <v>0</v>
      </c>
      <c r="D57" s="22">
        <f t="shared" si="0"/>
        <v>0</v>
      </c>
      <c r="E57" s="22">
        <v>0</v>
      </c>
      <c r="F57" s="22">
        <v>0</v>
      </c>
      <c r="G57" s="22">
        <f t="shared" si="1"/>
        <v>0</v>
      </c>
    </row>
    <row r="58" spans="1:8" x14ac:dyDescent="0.2">
      <c r="A58" s="39" t="s">
        <v>79</v>
      </c>
      <c r="B58" s="22">
        <v>0</v>
      </c>
      <c r="C58" s="22">
        <v>0</v>
      </c>
      <c r="D58" s="22">
        <f t="shared" si="0"/>
        <v>0</v>
      </c>
      <c r="E58" s="22">
        <v>0</v>
      </c>
      <c r="F58" s="22">
        <v>0</v>
      </c>
      <c r="G58" s="22">
        <f t="shared" si="1"/>
        <v>0</v>
      </c>
    </row>
    <row r="59" spans="1:8" x14ac:dyDescent="0.2">
      <c r="A59" s="39" t="s">
        <v>80</v>
      </c>
      <c r="B59" s="22">
        <v>0</v>
      </c>
      <c r="C59" s="22">
        <v>0</v>
      </c>
      <c r="D59" s="22">
        <f t="shared" si="0"/>
        <v>0</v>
      </c>
      <c r="E59" s="22">
        <v>0</v>
      </c>
      <c r="F59" s="22">
        <v>0</v>
      </c>
      <c r="G59" s="22">
        <f t="shared" si="1"/>
        <v>0</v>
      </c>
    </row>
    <row r="60" spans="1:8" x14ac:dyDescent="0.2">
      <c r="A60" s="39" t="s">
        <v>81</v>
      </c>
      <c r="B60" s="22">
        <v>0</v>
      </c>
      <c r="C60" s="22">
        <v>0</v>
      </c>
      <c r="D60" s="22">
        <f t="shared" si="0"/>
        <v>0</v>
      </c>
      <c r="E60" s="22">
        <v>0</v>
      </c>
      <c r="F60" s="22">
        <v>0</v>
      </c>
      <c r="G60" s="22">
        <f t="shared" si="1"/>
        <v>0</v>
      </c>
    </row>
    <row r="61" spans="1:8" x14ac:dyDescent="0.2">
      <c r="A61" s="39" t="s">
        <v>82</v>
      </c>
      <c r="B61" s="22">
        <v>0</v>
      </c>
      <c r="C61" s="22">
        <v>0</v>
      </c>
      <c r="D61" s="22">
        <f t="shared" si="0"/>
        <v>0</v>
      </c>
      <c r="E61" s="22">
        <v>0</v>
      </c>
      <c r="F61" s="22">
        <v>0</v>
      </c>
      <c r="G61" s="22">
        <f t="shared" si="1"/>
        <v>0</v>
      </c>
    </row>
    <row r="62" spans="1:8" x14ac:dyDescent="0.2">
      <c r="A62" s="39" t="s">
        <v>83</v>
      </c>
      <c r="B62" s="22">
        <v>0</v>
      </c>
      <c r="C62" s="22">
        <v>0</v>
      </c>
      <c r="D62" s="22">
        <f t="shared" si="0"/>
        <v>0</v>
      </c>
      <c r="E62" s="22">
        <v>0</v>
      </c>
      <c r="F62" s="22">
        <v>0</v>
      </c>
      <c r="G62" s="22">
        <f t="shared" si="1"/>
        <v>0</v>
      </c>
    </row>
    <row r="63" spans="1:8" x14ac:dyDescent="0.2">
      <c r="A63" s="39" t="s">
        <v>84</v>
      </c>
      <c r="B63" s="22">
        <v>20000</v>
      </c>
      <c r="C63" s="22">
        <v>0</v>
      </c>
      <c r="D63" s="22">
        <f t="shared" si="0"/>
        <v>20000</v>
      </c>
      <c r="E63" s="22">
        <v>0</v>
      </c>
      <c r="F63" s="22">
        <v>0</v>
      </c>
      <c r="G63" s="22">
        <f t="shared" si="1"/>
        <v>20000</v>
      </c>
    </row>
    <row r="64" spans="1:8" x14ac:dyDescent="0.2">
      <c r="A64" s="16" t="s">
        <v>85</v>
      </c>
      <c r="B64" s="35">
        <f>SUM(B65:B67)</f>
        <v>30501872</v>
      </c>
      <c r="C64" s="35">
        <f>SUM(C65:C67)</f>
        <v>3756969.07</v>
      </c>
      <c r="D64" s="35">
        <f t="shared" si="0"/>
        <v>34258841.07</v>
      </c>
      <c r="E64" s="35">
        <f>SUM(E65:E67)</f>
        <v>0</v>
      </c>
      <c r="F64" s="35">
        <f>SUM(F65:F67)</f>
        <v>0</v>
      </c>
      <c r="G64" s="35">
        <f t="shared" si="1"/>
        <v>34258841.07</v>
      </c>
    </row>
    <row r="65" spans="1:7" x14ac:dyDescent="0.2">
      <c r="A65" s="39" t="s">
        <v>25</v>
      </c>
      <c r="B65" s="22">
        <v>0</v>
      </c>
      <c r="C65" s="22">
        <v>0</v>
      </c>
      <c r="D65" s="22">
        <f t="shared" si="0"/>
        <v>0</v>
      </c>
      <c r="E65" s="22">
        <v>0</v>
      </c>
      <c r="F65" s="22">
        <v>0</v>
      </c>
      <c r="G65" s="22">
        <f t="shared" si="1"/>
        <v>0</v>
      </c>
    </row>
    <row r="66" spans="1:7" x14ac:dyDescent="0.2">
      <c r="A66" s="39" t="s">
        <v>86</v>
      </c>
      <c r="B66" s="22">
        <v>0</v>
      </c>
      <c r="C66" s="22">
        <v>0</v>
      </c>
      <c r="D66" s="22">
        <f t="shared" si="0"/>
        <v>0</v>
      </c>
      <c r="E66" s="22">
        <v>0</v>
      </c>
      <c r="F66" s="22">
        <v>0</v>
      </c>
      <c r="G66" s="22">
        <f t="shared" si="1"/>
        <v>0</v>
      </c>
    </row>
    <row r="67" spans="1:7" x14ac:dyDescent="0.2">
      <c r="A67" s="39" t="s">
        <v>87</v>
      </c>
      <c r="B67" s="22">
        <v>30501872</v>
      </c>
      <c r="C67" s="22">
        <v>3756969.07</v>
      </c>
      <c r="D67" s="22">
        <f t="shared" si="0"/>
        <v>34258841.07</v>
      </c>
      <c r="E67" s="22">
        <v>0</v>
      </c>
      <c r="F67" s="22">
        <v>0</v>
      </c>
      <c r="G67" s="22">
        <f t="shared" si="1"/>
        <v>34258841.07</v>
      </c>
    </row>
    <row r="68" spans="1:7" x14ac:dyDescent="0.2">
      <c r="A68" s="16" t="s">
        <v>88</v>
      </c>
      <c r="B68" s="35">
        <f>SUM(B69:B75)</f>
        <v>9605001.4399999995</v>
      </c>
      <c r="C68" s="35">
        <f>SUM(C69:C75)</f>
        <v>0</v>
      </c>
      <c r="D68" s="35">
        <f t="shared" si="0"/>
        <v>9605001.4399999995</v>
      </c>
      <c r="E68" s="35">
        <f>SUM(E69:E75)</f>
        <v>2321740.9500000002</v>
      </c>
      <c r="F68" s="35">
        <f>SUM(F69:F75)</f>
        <v>2321740.9500000002</v>
      </c>
      <c r="G68" s="35">
        <f t="shared" si="1"/>
        <v>7283260.4899999993</v>
      </c>
    </row>
    <row r="69" spans="1:7" x14ac:dyDescent="0.2">
      <c r="A69" s="39" t="s">
        <v>89</v>
      </c>
      <c r="B69" s="22">
        <v>8500000</v>
      </c>
      <c r="C69" s="22">
        <v>0</v>
      </c>
      <c r="D69" s="22">
        <f t="shared" ref="D69:D75" si="2">B69+C69</f>
        <v>8500000</v>
      </c>
      <c r="E69" s="22">
        <v>2124999</v>
      </c>
      <c r="F69" s="22">
        <v>2124999</v>
      </c>
      <c r="G69" s="22">
        <f t="shared" ref="G69:G75" si="3">D69-E69</f>
        <v>6375001</v>
      </c>
    </row>
    <row r="70" spans="1:7" x14ac:dyDescent="0.2">
      <c r="A70" s="39" t="s">
        <v>90</v>
      </c>
      <c r="B70" s="22">
        <v>1105001.44</v>
      </c>
      <c r="C70" s="22">
        <v>0</v>
      </c>
      <c r="D70" s="22">
        <f t="shared" si="2"/>
        <v>1105001.44</v>
      </c>
      <c r="E70" s="22">
        <v>196741.95</v>
      </c>
      <c r="F70" s="22">
        <v>196741.95</v>
      </c>
      <c r="G70" s="22">
        <f t="shared" si="3"/>
        <v>908259.49</v>
      </c>
    </row>
    <row r="71" spans="1:7" x14ac:dyDescent="0.2">
      <c r="A71" s="39" t="s">
        <v>91</v>
      </c>
      <c r="B71" s="22">
        <v>0</v>
      </c>
      <c r="C71" s="22">
        <v>0</v>
      </c>
      <c r="D71" s="22">
        <f t="shared" si="2"/>
        <v>0</v>
      </c>
      <c r="E71" s="22">
        <v>0</v>
      </c>
      <c r="F71" s="22">
        <v>0</v>
      </c>
      <c r="G71" s="22">
        <f t="shared" si="3"/>
        <v>0</v>
      </c>
    </row>
    <row r="72" spans="1:7" x14ac:dyDescent="0.2">
      <c r="A72" s="39" t="s">
        <v>92</v>
      </c>
      <c r="B72" s="22">
        <v>0</v>
      </c>
      <c r="C72" s="22">
        <v>0</v>
      </c>
      <c r="D72" s="22">
        <f t="shared" si="2"/>
        <v>0</v>
      </c>
      <c r="E72" s="22">
        <v>0</v>
      </c>
      <c r="F72" s="22">
        <v>0</v>
      </c>
      <c r="G72" s="22">
        <f t="shared" si="3"/>
        <v>0</v>
      </c>
    </row>
    <row r="73" spans="1:7" x14ac:dyDescent="0.2">
      <c r="A73" s="39" t="s">
        <v>93</v>
      </c>
      <c r="B73" s="22">
        <v>0</v>
      </c>
      <c r="C73" s="22">
        <v>0</v>
      </c>
      <c r="D73" s="22">
        <f t="shared" si="2"/>
        <v>0</v>
      </c>
      <c r="E73" s="22">
        <v>0</v>
      </c>
      <c r="F73" s="22">
        <v>0</v>
      </c>
      <c r="G73" s="22">
        <f t="shared" si="3"/>
        <v>0</v>
      </c>
    </row>
    <row r="74" spans="1:7" x14ac:dyDescent="0.2">
      <c r="A74" s="39" t="s">
        <v>94</v>
      </c>
      <c r="B74" s="22">
        <v>0</v>
      </c>
      <c r="C74" s="22">
        <v>0</v>
      </c>
      <c r="D74" s="22">
        <f t="shared" si="2"/>
        <v>0</v>
      </c>
      <c r="E74" s="22">
        <v>0</v>
      </c>
      <c r="F74" s="22">
        <v>0</v>
      </c>
      <c r="G74" s="22">
        <f t="shared" si="3"/>
        <v>0</v>
      </c>
    </row>
    <row r="75" spans="1:7" x14ac:dyDescent="0.2">
      <c r="A75" s="40" t="s">
        <v>95</v>
      </c>
      <c r="B75" s="37">
        <v>0</v>
      </c>
      <c r="C75" s="37">
        <v>0</v>
      </c>
      <c r="D75" s="37">
        <f t="shared" si="2"/>
        <v>0</v>
      </c>
      <c r="E75" s="37">
        <v>0</v>
      </c>
      <c r="F75" s="37">
        <v>0</v>
      </c>
      <c r="G75" s="37">
        <f t="shared" si="3"/>
        <v>0</v>
      </c>
    </row>
    <row r="76" spans="1:7" x14ac:dyDescent="0.2">
      <c r="A76" s="41" t="s">
        <v>8</v>
      </c>
      <c r="B76" s="38">
        <f t="shared" ref="B76:G76" si="4">SUM(B4+B12+B22+B32+B42+B52+B56+B64+B68)</f>
        <v>320754547.40000004</v>
      </c>
      <c r="C76" s="38">
        <f t="shared" si="4"/>
        <v>30079540.710000001</v>
      </c>
      <c r="D76" s="38">
        <f t="shared" si="4"/>
        <v>350834088.11000001</v>
      </c>
      <c r="E76" s="38">
        <f t="shared" si="4"/>
        <v>81213608.24000001</v>
      </c>
      <c r="F76" s="38">
        <f t="shared" si="4"/>
        <v>81096526.24000001</v>
      </c>
      <c r="G76" s="38">
        <f t="shared" si="4"/>
        <v>269620479.87000006</v>
      </c>
    </row>
    <row r="77" spans="1:7" x14ac:dyDescent="0.2">
      <c r="E77" s="42"/>
    </row>
    <row r="80" spans="1:7" x14ac:dyDescent="0.2">
      <c r="A80" s="18"/>
      <c r="B80"/>
      <c r="C80"/>
      <c r="D80" s="18"/>
      <c r="E80" s="18"/>
      <c r="F80" s="18"/>
    </row>
    <row r="81" spans="1:6" ht="12" x14ac:dyDescent="0.2">
      <c r="A81" s="20" t="s">
        <v>168</v>
      </c>
      <c r="B81"/>
      <c r="C81"/>
      <c r="D81" s="51" t="s">
        <v>172</v>
      </c>
      <c r="E81" s="51"/>
      <c r="F81" s="51"/>
    </row>
    <row r="82" spans="1:6" ht="66.75" customHeight="1" x14ac:dyDescent="0.2">
      <c r="A82" s="21" t="s">
        <v>169</v>
      </c>
      <c r="B82"/>
      <c r="C82"/>
      <c r="D82" s="48" t="s">
        <v>173</v>
      </c>
      <c r="E82" s="48"/>
      <c r="F82" s="48"/>
    </row>
    <row r="83" spans="1:6" ht="12" x14ac:dyDescent="0.2">
      <c r="A83" s="20" t="s">
        <v>170</v>
      </c>
      <c r="B83"/>
      <c r="C83"/>
      <c r="D83"/>
      <c r="E83"/>
      <c r="F83"/>
    </row>
    <row r="84" spans="1:6" ht="12" x14ac:dyDescent="0.2">
      <c r="A84" s="20" t="s">
        <v>171</v>
      </c>
      <c r="B84"/>
      <c r="C84"/>
      <c r="D84"/>
      <c r="E84"/>
      <c r="F84"/>
    </row>
  </sheetData>
  <sheetProtection formatCells="0" formatColumns="0" formatRows="0" autoFilter="0"/>
  <mergeCells count="4">
    <mergeCell ref="A1:G1"/>
    <mergeCell ref="G2:G3"/>
    <mergeCell ref="D81:F81"/>
    <mergeCell ref="D82:F82"/>
  </mergeCells>
  <printOptions horizontalCentered="1"/>
  <pageMargins left="0.31496062992125984" right="0.31496062992125984" top="0.35433070866141736" bottom="0.35433070866141736" header="0.31496062992125984" footer="0.31496062992125984"/>
  <pageSetup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50"/>
  <sheetViews>
    <sheetView showGridLines="0" tabSelected="1" zoomScaleNormal="100" workbookViewId="0">
      <selection activeCell="C21" sqref="C21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61.5" customHeight="1" x14ac:dyDescent="0.2">
      <c r="A1" s="44" t="s">
        <v>180</v>
      </c>
      <c r="B1" s="52"/>
      <c r="C1" s="52"/>
      <c r="D1" s="52"/>
      <c r="E1" s="52"/>
      <c r="F1" s="52"/>
      <c r="G1" s="53"/>
    </row>
    <row r="2" spans="1:7" x14ac:dyDescent="0.2">
      <c r="A2" s="24"/>
      <c r="B2" s="12" t="s">
        <v>0</v>
      </c>
      <c r="C2" s="13"/>
      <c r="D2" s="13"/>
      <c r="E2" s="13"/>
      <c r="F2" s="14"/>
      <c r="G2" s="49" t="s">
        <v>1</v>
      </c>
    </row>
    <row r="3" spans="1:7" ht="24.95" customHeight="1" x14ac:dyDescent="0.2">
      <c r="A3" s="30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0"/>
    </row>
    <row r="4" spans="1:7" x14ac:dyDescent="0.2">
      <c r="A4" s="32"/>
      <c r="B4" s="5"/>
      <c r="C4" s="5"/>
      <c r="D4" s="5"/>
      <c r="E4" s="5"/>
      <c r="F4" s="5"/>
      <c r="G4" s="5"/>
    </row>
    <row r="5" spans="1:7" x14ac:dyDescent="0.2">
      <c r="A5" s="11" t="s">
        <v>96</v>
      </c>
      <c r="B5" s="35">
        <f t="shared" ref="B5:G5" si="0">SUM(B6:B13)</f>
        <v>192896648.11000001</v>
      </c>
      <c r="C5" s="35">
        <f t="shared" si="0"/>
        <v>10243175.699999999</v>
      </c>
      <c r="D5" s="35">
        <f t="shared" si="0"/>
        <v>203139823.81</v>
      </c>
      <c r="E5" s="35">
        <f t="shared" si="0"/>
        <v>49227962.680000007</v>
      </c>
      <c r="F5" s="35">
        <f t="shared" si="0"/>
        <v>49163802.680000007</v>
      </c>
      <c r="G5" s="35">
        <f t="shared" si="0"/>
        <v>153911861.13</v>
      </c>
    </row>
    <row r="6" spans="1:7" x14ac:dyDescent="0.2">
      <c r="A6" s="33" t="s">
        <v>97</v>
      </c>
      <c r="B6" s="22">
        <v>38931311.75</v>
      </c>
      <c r="C6" s="22">
        <v>400000</v>
      </c>
      <c r="D6" s="22">
        <f>B6+C6</f>
        <v>39331311.75</v>
      </c>
      <c r="E6" s="22">
        <v>15036856.01</v>
      </c>
      <c r="F6" s="22">
        <v>15036856.01</v>
      </c>
      <c r="G6" s="22">
        <f>D6-E6</f>
        <v>24294455.740000002</v>
      </c>
    </row>
    <row r="7" spans="1:7" x14ac:dyDescent="0.2">
      <c r="A7" s="33" t="s">
        <v>98</v>
      </c>
      <c r="B7" s="22">
        <v>993629.1</v>
      </c>
      <c r="C7" s="22">
        <v>0</v>
      </c>
      <c r="D7" s="22">
        <f t="shared" ref="D7:D13" si="1">B7+C7</f>
        <v>993629.1</v>
      </c>
      <c r="E7" s="22">
        <v>207612.21</v>
      </c>
      <c r="F7" s="22">
        <v>207612.21</v>
      </c>
      <c r="G7" s="22">
        <f t="shared" ref="G7:G13" si="2">D7-E7</f>
        <v>786016.89</v>
      </c>
    </row>
    <row r="8" spans="1:7" x14ac:dyDescent="0.2">
      <c r="A8" s="33" t="s">
        <v>99</v>
      </c>
      <c r="B8" s="22">
        <v>13526402.77</v>
      </c>
      <c r="C8" s="22">
        <v>324666.03999999998</v>
      </c>
      <c r="D8" s="22">
        <f t="shared" si="1"/>
        <v>13851068.809999999</v>
      </c>
      <c r="E8" s="22">
        <v>3656454.16</v>
      </c>
      <c r="F8" s="22">
        <v>3656454.16</v>
      </c>
      <c r="G8" s="22">
        <f t="shared" si="2"/>
        <v>10194614.649999999</v>
      </c>
    </row>
    <row r="9" spans="1:7" x14ac:dyDescent="0.2">
      <c r="A9" s="33" t="s">
        <v>100</v>
      </c>
      <c r="B9" s="22">
        <v>0</v>
      </c>
      <c r="C9" s="22">
        <v>0</v>
      </c>
      <c r="D9" s="22">
        <f t="shared" si="1"/>
        <v>0</v>
      </c>
      <c r="E9" s="22">
        <v>0</v>
      </c>
      <c r="F9" s="22">
        <v>0</v>
      </c>
      <c r="G9" s="22">
        <f t="shared" si="2"/>
        <v>0</v>
      </c>
    </row>
    <row r="10" spans="1:7" x14ac:dyDescent="0.2">
      <c r="A10" s="33" t="s">
        <v>101</v>
      </c>
      <c r="B10" s="22">
        <v>27557398.469999999</v>
      </c>
      <c r="C10" s="22">
        <v>3857792.07</v>
      </c>
      <c r="D10" s="22">
        <f t="shared" si="1"/>
        <v>31415190.539999999</v>
      </c>
      <c r="E10" s="22">
        <v>6233119.0700000003</v>
      </c>
      <c r="F10" s="22">
        <v>6227319.0700000003</v>
      </c>
      <c r="G10" s="22">
        <f t="shared" si="2"/>
        <v>25182071.469999999</v>
      </c>
    </row>
    <row r="11" spans="1:7" x14ac:dyDescent="0.2">
      <c r="A11" s="33" t="s">
        <v>102</v>
      </c>
      <c r="B11" s="22">
        <v>0</v>
      </c>
      <c r="C11" s="22">
        <v>0</v>
      </c>
      <c r="D11" s="22">
        <f t="shared" si="1"/>
        <v>0</v>
      </c>
      <c r="E11" s="22">
        <v>0</v>
      </c>
      <c r="F11" s="22">
        <v>0</v>
      </c>
      <c r="G11" s="22">
        <f t="shared" si="2"/>
        <v>0</v>
      </c>
    </row>
    <row r="12" spans="1:7" x14ac:dyDescent="0.2">
      <c r="A12" s="33" t="s">
        <v>103</v>
      </c>
      <c r="B12" s="22">
        <v>98112753.760000005</v>
      </c>
      <c r="C12" s="22">
        <v>5633461.5899999999</v>
      </c>
      <c r="D12" s="22">
        <f t="shared" si="1"/>
        <v>103746215.35000001</v>
      </c>
      <c r="E12" s="22">
        <v>21292869.84</v>
      </c>
      <c r="F12" s="22">
        <v>21234509.84</v>
      </c>
      <c r="G12" s="22">
        <f t="shared" si="2"/>
        <v>82453345.510000005</v>
      </c>
    </row>
    <row r="13" spans="1:7" x14ac:dyDescent="0.2">
      <c r="A13" s="33" t="s">
        <v>53</v>
      </c>
      <c r="B13" s="22">
        <v>13775152.26</v>
      </c>
      <c r="C13" s="22">
        <v>27256</v>
      </c>
      <c r="D13" s="22">
        <f t="shared" si="1"/>
        <v>13802408.26</v>
      </c>
      <c r="E13" s="22">
        <v>2801051.39</v>
      </c>
      <c r="F13" s="22">
        <v>2801051.39</v>
      </c>
      <c r="G13" s="22">
        <f t="shared" si="2"/>
        <v>11001356.869999999</v>
      </c>
    </row>
    <row r="14" spans="1:7" x14ac:dyDescent="0.2">
      <c r="A14" s="34"/>
      <c r="B14" s="22"/>
      <c r="C14" s="22"/>
      <c r="D14" s="22"/>
      <c r="E14" s="22"/>
      <c r="F14" s="22"/>
      <c r="G14" s="22"/>
    </row>
    <row r="15" spans="1:7" x14ac:dyDescent="0.2">
      <c r="A15" s="11" t="s">
        <v>104</v>
      </c>
      <c r="B15" s="35">
        <f t="shared" ref="B15:G15" si="3">SUM(B16:B22)</f>
        <v>120100645.39</v>
      </c>
      <c r="C15" s="35">
        <f t="shared" si="3"/>
        <v>19836365.009999998</v>
      </c>
      <c r="D15" s="35">
        <f t="shared" si="3"/>
        <v>139937010.40000001</v>
      </c>
      <c r="E15" s="35">
        <f t="shared" si="3"/>
        <v>31518769.170000002</v>
      </c>
      <c r="F15" s="35">
        <f t="shared" si="3"/>
        <v>31465847.170000002</v>
      </c>
      <c r="G15" s="35">
        <f t="shared" si="3"/>
        <v>108418241.23</v>
      </c>
    </row>
    <row r="16" spans="1:7" x14ac:dyDescent="0.2">
      <c r="A16" s="33" t="s">
        <v>105</v>
      </c>
      <c r="B16" s="22">
        <v>2164825.42</v>
      </c>
      <c r="C16" s="22">
        <v>6103.36</v>
      </c>
      <c r="D16" s="22">
        <f>B16+C16</f>
        <v>2170928.7799999998</v>
      </c>
      <c r="E16" s="22">
        <v>451071.76</v>
      </c>
      <c r="F16" s="22">
        <v>451071.76</v>
      </c>
      <c r="G16" s="22">
        <f t="shared" ref="G16:G22" si="4">D16-E16</f>
        <v>1719857.0199999998</v>
      </c>
    </row>
    <row r="17" spans="1:7" x14ac:dyDescent="0.2">
      <c r="A17" s="33" t="s">
        <v>106</v>
      </c>
      <c r="B17" s="22">
        <v>99215564.719999999</v>
      </c>
      <c r="C17" s="22">
        <v>19269299.649999999</v>
      </c>
      <c r="D17" s="22">
        <f t="shared" ref="D17:D22" si="5">B17+C17</f>
        <v>118484864.37</v>
      </c>
      <c r="E17" s="22">
        <v>27453664.719999999</v>
      </c>
      <c r="F17" s="22">
        <v>27421387.719999999</v>
      </c>
      <c r="G17" s="22">
        <f t="shared" si="4"/>
        <v>91031199.650000006</v>
      </c>
    </row>
    <row r="18" spans="1:7" x14ac:dyDescent="0.2">
      <c r="A18" s="33" t="s">
        <v>107</v>
      </c>
      <c r="B18" s="22">
        <v>0</v>
      </c>
      <c r="C18" s="22">
        <v>0</v>
      </c>
      <c r="D18" s="22">
        <f t="shared" si="5"/>
        <v>0</v>
      </c>
      <c r="E18" s="22">
        <v>0</v>
      </c>
      <c r="F18" s="22">
        <v>0</v>
      </c>
      <c r="G18" s="22">
        <f t="shared" si="4"/>
        <v>0</v>
      </c>
    </row>
    <row r="19" spans="1:7" x14ac:dyDescent="0.2">
      <c r="A19" s="33" t="s">
        <v>108</v>
      </c>
      <c r="B19" s="22">
        <v>12495875.42</v>
      </c>
      <c r="C19" s="22">
        <v>245962</v>
      </c>
      <c r="D19" s="22">
        <f t="shared" si="5"/>
        <v>12741837.42</v>
      </c>
      <c r="E19" s="22">
        <v>2540243.0099999998</v>
      </c>
      <c r="F19" s="22">
        <v>2520243.0099999998</v>
      </c>
      <c r="G19" s="22">
        <f t="shared" si="4"/>
        <v>10201594.41</v>
      </c>
    </row>
    <row r="20" spans="1:7" x14ac:dyDescent="0.2">
      <c r="A20" s="33" t="s">
        <v>109</v>
      </c>
      <c r="B20" s="22">
        <v>3745575.36</v>
      </c>
      <c r="C20" s="22">
        <v>0</v>
      </c>
      <c r="D20" s="22">
        <f t="shared" si="5"/>
        <v>3745575.36</v>
      </c>
      <c r="E20" s="22">
        <v>475961.72</v>
      </c>
      <c r="F20" s="22">
        <v>475961.72</v>
      </c>
      <c r="G20" s="22">
        <f t="shared" si="4"/>
        <v>3269613.6399999997</v>
      </c>
    </row>
    <row r="21" spans="1:7" x14ac:dyDescent="0.2">
      <c r="A21" s="33" t="s">
        <v>110</v>
      </c>
      <c r="B21" s="22">
        <v>1748065</v>
      </c>
      <c r="C21" s="22">
        <v>315000</v>
      </c>
      <c r="D21" s="22">
        <f t="shared" si="5"/>
        <v>2063065</v>
      </c>
      <c r="E21" s="22">
        <v>447421.6</v>
      </c>
      <c r="F21" s="22">
        <v>446776.6</v>
      </c>
      <c r="G21" s="22">
        <f t="shared" si="4"/>
        <v>1615643.4</v>
      </c>
    </row>
    <row r="22" spans="1:7" x14ac:dyDescent="0.2">
      <c r="A22" s="33" t="s">
        <v>111</v>
      </c>
      <c r="B22" s="22">
        <v>730739.47</v>
      </c>
      <c r="C22" s="22">
        <v>0</v>
      </c>
      <c r="D22" s="22">
        <f t="shared" si="5"/>
        <v>730739.47</v>
      </c>
      <c r="E22" s="22">
        <v>150406.35999999999</v>
      </c>
      <c r="F22" s="22">
        <v>150406.35999999999</v>
      </c>
      <c r="G22" s="22">
        <f t="shared" si="4"/>
        <v>580333.11</v>
      </c>
    </row>
    <row r="23" spans="1:7" x14ac:dyDescent="0.2">
      <c r="A23" s="34"/>
      <c r="B23" s="22"/>
      <c r="C23" s="22"/>
      <c r="D23" s="22"/>
      <c r="E23" s="22"/>
      <c r="F23" s="22"/>
      <c r="G23" s="22"/>
    </row>
    <row r="24" spans="1:7" x14ac:dyDescent="0.2">
      <c r="A24" s="11" t="s">
        <v>112</v>
      </c>
      <c r="B24" s="35">
        <f t="shared" ref="B24:G24" si="6">SUM(B25:B33)</f>
        <v>7757253.9000000004</v>
      </c>
      <c r="C24" s="35">
        <f t="shared" si="6"/>
        <v>0</v>
      </c>
      <c r="D24" s="35">
        <f t="shared" si="6"/>
        <v>7757253.9000000004</v>
      </c>
      <c r="E24" s="35">
        <f t="shared" si="6"/>
        <v>466876.39</v>
      </c>
      <c r="F24" s="35">
        <f t="shared" si="6"/>
        <v>466876.39</v>
      </c>
      <c r="G24" s="35">
        <f t="shared" si="6"/>
        <v>7290377.5099999998</v>
      </c>
    </row>
    <row r="25" spans="1:7" x14ac:dyDescent="0.2">
      <c r="A25" s="33" t="s">
        <v>113</v>
      </c>
      <c r="B25" s="22">
        <v>0</v>
      </c>
      <c r="C25" s="22">
        <v>0</v>
      </c>
      <c r="D25" s="22">
        <f>B25+C25</f>
        <v>0</v>
      </c>
      <c r="E25" s="22">
        <v>0</v>
      </c>
      <c r="F25" s="22">
        <v>0</v>
      </c>
      <c r="G25" s="22">
        <f t="shared" ref="G25:G33" si="7">D25-E25</f>
        <v>0</v>
      </c>
    </row>
    <row r="26" spans="1:7" x14ac:dyDescent="0.2">
      <c r="A26" s="33" t="s">
        <v>114</v>
      </c>
      <c r="B26" s="22">
        <v>0</v>
      </c>
      <c r="C26" s="22">
        <v>0</v>
      </c>
      <c r="D26" s="22">
        <f t="shared" ref="D26:D33" si="8">B26+C26</f>
        <v>0</v>
      </c>
      <c r="E26" s="22">
        <v>0</v>
      </c>
      <c r="F26" s="22">
        <v>0</v>
      </c>
      <c r="G26" s="22">
        <f t="shared" si="7"/>
        <v>0</v>
      </c>
    </row>
    <row r="27" spans="1:7" x14ac:dyDescent="0.2">
      <c r="A27" s="33" t="s">
        <v>115</v>
      </c>
      <c r="B27" s="22">
        <v>0</v>
      </c>
      <c r="C27" s="22">
        <v>0</v>
      </c>
      <c r="D27" s="22">
        <f t="shared" si="8"/>
        <v>0</v>
      </c>
      <c r="E27" s="22">
        <v>0</v>
      </c>
      <c r="F27" s="22">
        <v>0</v>
      </c>
      <c r="G27" s="22">
        <f t="shared" si="7"/>
        <v>0</v>
      </c>
    </row>
    <row r="28" spans="1:7" x14ac:dyDescent="0.2">
      <c r="A28" s="33" t="s">
        <v>116</v>
      </c>
      <c r="B28" s="22">
        <v>0</v>
      </c>
      <c r="C28" s="22">
        <v>0</v>
      </c>
      <c r="D28" s="22">
        <f t="shared" si="8"/>
        <v>0</v>
      </c>
      <c r="E28" s="22">
        <v>0</v>
      </c>
      <c r="F28" s="22">
        <v>0</v>
      </c>
      <c r="G28" s="22">
        <f t="shared" si="7"/>
        <v>0</v>
      </c>
    </row>
    <row r="29" spans="1:7" x14ac:dyDescent="0.2">
      <c r="A29" s="33" t="s">
        <v>117</v>
      </c>
      <c r="B29" s="22">
        <v>0</v>
      </c>
      <c r="C29" s="22">
        <v>0</v>
      </c>
      <c r="D29" s="22">
        <f t="shared" si="8"/>
        <v>0</v>
      </c>
      <c r="E29" s="22">
        <v>0</v>
      </c>
      <c r="F29" s="22">
        <v>0</v>
      </c>
      <c r="G29" s="22">
        <f t="shared" si="7"/>
        <v>0</v>
      </c>
    </row>
    <row r="30" spans="1:7" x14ac:dyDescent="0.2">
      <c r="A30" s="33" t="s">
        <v>118</v>
      </c>
      <c r="B30" s="22">
        <v>0</v>
      </c>
      <c r="C30" s="22">
        <v>0</v>
      </c>
      <c r="D30" s="22">
        <f t="shared" si="8"/>
        <v>0</v>
      </c>
      <c r="E30" s="22">
        <v>0</v>
      </c>
      <c r="F30" s="22">
        <v>0</v>
      </c>
      <c r="G30" s="22">
        <f t="shared" si="7"/>
        <v>0</v>
      </c>
    </row>
    <row r="31" spans="1:7" x14ac:dyDescent="0.2">
      <c r="A31" s="33" t="s">
        <v>119</v>
      </c>
      <c r="B31" s="22">
        <v>3563206.6</v>
      </c>
      <c r="C31" s="22">
        <v>0</v>
      </c>
      <c r="D31" s="22">
        <f t="shared" si="8"/>
        <v>3563206.6</v>
      </c>
      <c r="E31" s="22">
        <v>202087.47</v>
      </c>
      <c r="F31" s="22">
        <v>202087.47</v>
      </c>
      <c r="G31" s="22">
        <f t="shared" si="7"/>
        <v>3361119.13</v>
      </c>
    </row>
    <row r="32" spans="1:7" x14ac:dyDescent="0.2">
      <c r="A32" s="33" t="s">
        <v>120</v>
      </c>
      <c r="B32" s="22">
        <v>4194047.3</v>
      </c>
      <c r="C32" s="22">
        <v>0</v>
      </c>
      <c r="D32" s="22">
        <f t="shared" si="8"/>
        <v>4194047.3</v>
      </c>
      <c r="E32" s="22">
        <v>264788.92</v>
      </c>
      <c r="F32" s="22">
        <v>264788.92</v>
      </c>
      <c r="G32" s="22">
        <f t="shared" si="7"/>
        <v>3929258.38</v>
      </c>
    </row>
    <row r="33" spans="1:7" x14ac:dyDescent="0.2">
      <c r="A33" s="33" t="s">
        <v>121</v>
      </c>
      <c r="B33" s="22">
        <v>0</v>
      </c>
      <c r="C33" s="22">
        <v>0</v>
      </c>
      <c r="D33" s="22">
        <f t="shared" si="8"/>
        <v>0</v>
      </c>
      <c r="E33" s="22">
        <v>0</v>
      </c>
      <c r="F33" s="22">
        <v>0</v>
      </c>
      <c r="G33" s="22">
        <f t="shared" si="7"/>
        <v>0</v>
      </c>
    </row>
    <row r="34" spans="1:7" x14ac:dyDescent="0.2">
      <c r="A34" s="34"/>
      <c r="B34" s="22"/>
      <c r="C34" s="22"/>
      <c r="D34" s="22"/>
      <c r="E34" s="22"/>
      <c r="F34" s="22"/>
      <c r="G34" s="22"/>
    </row>
    <row r="35" spans="1:7" x14ac:dyDescent="0.2">
      <c r="A35" s="11" t="s">
        <v>122</v>
      </c>
      <c r="B35" s="35">
        <f t="shared" ref="B35:G35" si="9">SUM(B36:B39)</f>
        <v>0</v>
      </c>
      <c r="C35" s="35">
        <f t="shared" si="9"/>
        <v>0</v>
      </c>
      <c r="D35" s="35">
        <f t="shared" si="9"/>
        <v>0</v>
      </c>
      <c r="E35" s="35">
        <f t="shared" si="9"/>
        <v>0</v>
      </c>
      <c r="F35" s="35">
        <f t="shared" si="9"/>
        <v>0</v>
      </c>
      <c r="G35" s="35">
        <f t="shared" si="9"/>
        <v>0</v>
      </c>
    </row>
    <row r="36" spans="1:7" x14ac:dyDescent="0.2">
      <c r="A36" s="33" t="s">
        <v>123</v>
      </c>
      <c r="B36" s="22">
        <v>0</v>
      </c>
      <c r="C36" s="22">
        <v>0</v>
      </c>
      <c r="D36" s="22">
        <f>B36+C36</f>
        <v>0</v>
      </c>
      <c r="E36" s="22">
        <v>0</v>
      </c>
      <c r="F36" s="22">
        <v>0</v>
      </c>
      <c r="G36" s="22">
        <f t="shared" ref="G36:G39" si="10">D36-E36</f>
        <v>0</v>
      </c>
    </row>
    <row r="37" spans="1:7" ht="22.5" x14ac:dyDescent="0.2">
      <c r="A37" s="33" t="s">
        <v>124</v>
      </c>
      <c r="B37" s="22">
        <v>0</v>
      </c>
      <c r="C37" s="22">
        <v>0</v>
      </c>
      <c r="D37" s="22">
        <f t="shared" ref="D37:D39" si="11">B37+C37</f>
        <v>0</v>
      </c>
      <c r="E37" s="22">
        <v>0</v>
      </c>
      <c r="F37" s="22">
        <v>0</v>
      </c>
      <c r="G37" s="22">
        <f t="shared" si="10"/>
        <v>0</v>
      </c>
    </row>
    <row r="38" spans="1:7" x14ac:dyDescent="0.2">
      <c r="A38" s="33" t="s">
        <v>125</v>
      </c>
      <c r="B38" s="22">
        <v>0</v>
      </c>
      <c r="C38" s="22">
        <v>0</v>
      </c>
      <c r="D38" s="22">
        <f t="shared" si="11"/>
        <v>0</v>
      </c>
      <c r="E38" s="22">
        <v>0</v>
      </c>
      <c r="F38" s="22">
        <v>0</v>
      </c>
      <c r="G38" s="22">
        <f t="shared" si="10"/>
        <v>0</v>
      </c>
    </row>
    <row r="39" spans="1:7" x14ac:dyDescent="0.2">
      <c r="A39" s="33" t="s">
        <v>126</v>
      </c>
      <c r="B39" s="22">
        <v>0</v>
      </c>
      <c r="C39" s="22">
        <v>0</v>
      </c>
      <c r="D39" s="22">
        <f t="shared" si="11"/>
        <v>0</v>
      </c>
      <c r="E39" s="22">
        <v>0</v>
      </c>
      <c r="F39" s="22">
        <v>0</v>
      </c>
      <c r="G39" s="22">
        <f t="shared" si="10"/>
        <v>0</v>
      </c>
    </row>
    <row r="40" spans="1:7" x14ac:dyDescent="0.2">
      <c r="A40" s="34"/>
      <c r="B40" s="22"/>
      <c r="C40" s="22"/>
      <c r="D40" s="22"/>
      <c r="E40" s="22"/>
      <c r="F40" s="22"/>
      <c r="G40" s="22"/>
    </row>
    <row r="41" spans="1:7" x14ac:dyDescent="0.2">
      <c r="A41" s="27" t="s">
        <v>8</v>
      </c>
      <c r="B41" s="23">
        <f t="shared" ref="B41:G41" si="12">SUM(B35+B24+B15+B5)</f>
        <v>320754547.40000004</v>
      </c>
      <c r="C41" s="23">
        <f t="shared" si="12"/>
        <v>30079540.709999997</v>
      </c>
      <c r="D41" s="23">
        <f t="shared" si="12"/>
        <v>350834088.11000001</v>
      </c>
      <c r="E41" s="23">
        <f t="shared" si="12"/>
        <v>81213608.24000001</v>
      </c>
      <c r="F41" s="23">
        <f t="shared" si="12"/>
        <v>81096526.24000001</v>
      </c>
      <c r="G41" s="23">
        <f t="shared" si="12"/>
        <v>269620479.87</v>
      </c>
    </row>
    <row r="46" spans="1:7" x14ac:dyDescent="0.2">
      <c r="A46" s="18"/>
      <c r="B46"/>
      <c r="C46"/>
      <c r="D46" s="18"/>
      <c r="E46" s="18"/>
      <c r="F46" s="18"/>
    </row>
    <row r="47" spans="1:7" ht="12" x14ac:dyDescent="0.2">
      <c r="A47" s="17" t="s">
        <v>168</v>
      </c>
      <c r="B47"/>
      <c r="C47"/>
      <c r="D47" s="54" t="s">
        <v>172</v>
      </c>
      <c r="E47" s="54"/>
      <c r="F47" s="54"/>
    </row>
    <row r="48" spans="1:7" ht="47.25" customHeight="1" x14ac:dyDescent="0.2">
      <c r="A48" s="19" t="s">
        <v>169</v>
      </c>
      <c r="B48"/>
      <c r="C48"/>
      <c r="D48" s="55" t="s">
        <v>173</v>
      </c>
      <c r="E48" s="55"/>
      <c r="F48" s="55"/>
    </row>
    <row r="49" spans="1:1" ht="12" x14ac:dyDescent="0.2">
      <c r="A49" s="17" t="s">
        <v>170</v>
      </c>
    </row>
    <row r="50" spans="1:1" ht="12" x14ac:dyDescent="0.2">
      <c r="A50" s="17" t="s">
        <v>171</v>
      </c>
    </row>
  </sheetData>
  <sheetProtection formatCells="0" formatColumns="0" formatRows="0" autoFilter="0"/>
  <mergeCells count="4">
    <mergeCell ref="G2:G3"/>
    <mergeCell ref="A1:G1"/>
    <mergeCell ref="D47:F47"/>
    <mergeCell ref="D48:F48"/>
  </mergeCells>
  <printOptions horizontalCentered="1"/>
  <pageMargins left="0.31496062992125984" right="0.31496062992125984" top="0.35433070866141736" bottom="0.35433070866141736" header="0.31496062992125984" footer="0.31496062992125984"/>
  <pageSetup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CA</vt:lpstr>
      <vt:lpstr>CTG</vt:lpstr>
      <vt:lpstr>COG</vt:lpstr>
      <vt:lpstr>CFG</vt:lpstr>
      <vt:lpstr>COG!Área_de_impresión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Robe sandoval</cp:lastModifiedBy>
  <cp:revision/>
  <cp:lastPrinted>2026-04-17T15:24:39Z</cp:lastPrinted>
  <dcterms:created xsi:type="dcterms:W3CDTF">2014-02-10T03:37:14Z</dcterms:created>
  <dcterms:modified xsi:type="dcterms:W3CDTF">2026-04-17T15:24:41Z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