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D:\Users\Charly\Desktop\L.C. SANDOVAL\CUENTAS PUBLICAS\CUENTA PUBLICA 2026\3er Trimestre\"/>
    </mc:Choice>
  </mc:AlternateContent>
  <xr:revisionPtr revIDLastSave="0" documentId="13_ncr:1_{DE75FBC8-E38B-437D-ACA7-CCDD45B3A717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Notas a los Edos Financieros" sheetId="1" r:id="rId1"/>
    <sheet name="ACT" sheetId="3" r:id="rId2"/>
    <sheet name="ESF" sheetId="2" r:id="rId3"/>
    <sheet name="VHP" sheetId="4" r:id="rId4"/>
    <sheet name="EFE" sheetId="5" r:id="rId5"/>
    <sheet name="Conciliacion_Ig" sheetId="6" r:id="rId6"/>
    <sheet name="Conciliacion_Eg" sheetId="7" r:id="rId7"/>
    <sheet name="Memoria" sheetId="8" r:id="rId8"/>
  </sheets>
  <definedNames>
    <definedName name="_xlnm._FilterDatabase" localSheetId="1" hidden="1">ACT!$A$93:$C$212</definedName>
    <definedName name="_xlnm.Print_Area" localSheetId="1">ACT!$A$1:$E$215</definedName>
    <definedName name="_xlnm.Print_Area" localSheetId="4">EFE!$A$1:$E$141</definedName>
    <definedName name="_xlnm.Print_Area" localSheetId="2">ESF!$A$1:$J$172</definedName>
    <definedName name="_xlnm.Print_Area" localSheetId="7">Memoria!$A$1:$J$60</definedName>
    <definedName name="_xlnm.Print_Area" localSheetId="0">'Notas a los Edos Financieros'!$A$1:$D$58</definedName>
    <definedName name="_xlnm.Print_Titles" localSheetId="1">ACT!$92:$93</definedName>
    <definedName name="_xlnm.Print_Titles" localSheetId="4">EFE!$46:$47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7" i="5" l="1"/>
  <c r="C137" i="5"/>
  <c r="D129" i="5"/>
  <c r="C129" i="5"/>
  <c r="D127" i="5"/>
  <c r="C127" i="5"/>
  <c r="D125" i="5"/>
  <c r="C125" i="5"/>
  <c r="D119" i="5"/>
  <c r="C119" i="5"/>
  <c r="C115" i="5" s="1"/>
  <c r="C114" i="5" s="1"/>
  <c r="D116" i="5"/>
  <c r="C116" i="5"/>
  <c r="D115" i="5"/>
  <c r="D114" i="5" s="1"/>
  <c r="D112" i="5"/>
  <c r="C112" i="5"/>
  <c r="D106" i="5"/>
  <c r="C106" i="5"/>
  <c r="D104" i="5"/>
  <c r="D103" i="5" s="1"/>
  <c r="C104" i="5"/>
  <c r="C103" i="5" s="1"/>
  <c r="D97" i="5"/>
  <c r="C97" i="5"/>
  <c r="D95" i="5"/>
  <c r="C95" i="5"/>
  <c r="D94" i="5"/>
  <c r="C94" i="5"/>
  <c r="D85" i="5"/>
  <c r="C85" i="5"/>
  <c r="D79" i="5"/>
  <c r="C79" i="5"/>
  <c r="D76" i="5"/>
  <c r="C76" i="5"/>
  <c r="D67" i="5"/>
  <c r="D66" i="5" s="1"/>
  <c r="C67" i="5"/>
  <c r="C66" i="5" s="1"/>
  <c r="D63" i="5"/>
  <c r="C63" i="5"/>
  <c r="D61" i="5"/>
  <c r="C61" i="5"/>
  <c r="D59" i="5"/>
  <c r="C59" i="5"/>
  <c r="D57" i="5"/>
  <c r="C57" i="5"/>
  <c r="D55" i="5"/>
  <c r="D54" i="5" s="1"/>
  <c r="C55" i="5"/>
  <c r="C54" i="5" s="1"/>
  <c r="C49" i="5" s="1"/>
  <c r="C147" i="5" s="1"/>
  <c r="D51" i="5"/>
  <c r="C51" i="5"/>
  <c r="C50" i="5" s="1"/>
  <c r="D50" i="5"/>
  <c r="D38" i="5"/>
  <c r="C38" i="5"/>
  <c r="D29" i="5"/>
  <c r="C29" i="5"/>
  <c r="D21" i="5"/>
  <c r="D44" i="5" s="1"/>
  <c r="C21" i="5"/>
  <c r="C44" i="5" s="1"/>
  <c r="D16" i="5"/>
  <c r="C16" i="5"/>
  <c r="C167" i="2"/>
  <c r="D119" i="2"/>
  <c r="D118" i="2"/>
  <c r="D117" i="2"/>
  <c r="D116" i="2"/>
  <c r="D115" i="2"/>
  <c r="D114" i="2"/>
  <c r="D113" i="2"/>
  <c r="D112" i="2"/>
  <c r="D110" i="2" s="1"/>
  <c r="D111" i="2"/>
  <c r="C110" i="2"/>
  <c r="C82" i="2"/>
  <c r="E76" i="2"/>
  <c r="D76" i="2"/>
  <c r="C76" i="2"/>
  <c r="E64" i="2"/>
  <c r="D64" i="2"/>
  <c r="C64" i="2"/>
  <c r="E56" i="2"/>
  <c r="D56" i="2"/>
  <c r="C56" i="2"/>
  <c r="C211" i="3"/>
  <c r="C210" i="3"/>
  <c r="C200" i="3"/>
  <c r="C194" i="3"/>
  <c r="C191" i="3"/>
  <c r="C182" i="3"/>
  <c r="C181" i="3" s="1"/>
  <c r="C178" i="3"/>
  <c r="C176" i="3"/>
  <c r="C173" i="3"/>
  <c r="C170" i="3"/>
  <c r="C167" i="3"/>
  <c r="C163" i="3"/>
  <c r="C160" i="3"/>
  <c r="C157" i="3"/>
  <c r="C156" i="3"/>
  <c r="C153" i="3"/>
  <c r="C147" i="3"/>
  <c r="C145" i="3"/>
  <c r="C142" i="3"/>
  <c r="C138" i="3"/>
  <c r="C133" i="3"/>
  <c r="C130" i="3"/>
  <c r="C127" i="3"/>
  <c r="C124" i="3"/>
  <c r="C113" i="3"/>
  <c r="C103" i="3"/>
  <c r="C96" i="3"/>
  <c r="C95" i="3"/>
  <c r="C83" i="3"/>
  <c r="C81" i="3"/>
  <c r="C79" i="3"/>
  <c r="C73" i="3"/>
  <c r="C70" i="3"/>
  <c r="C69" i="3" s="1"/>
  <c r="C64" i="3"/>
  <c r="C58" i="3"/>
  <c r="C57" i="3"/>
  <c r="C48" i="3"/>
  <c r="C39" i="3"/>
  <c r="C36" i="3"/>
  <c r="C30" i="3"/>
  <c r="C27" i="3"/>
  <c r="C21" i="3"/>
  <c r="C11" i="3"/>
  <c r="C31" i="7"/>
  <c r="C8" i="7"/>
  <c r="D47" i="5"/>
  <c r="D20" i="5"/>
  <c r="D8" i="5"/>
  <c r="C40" i="7" l="1"/>
  <c r="D49" i="5"/>
  <c r="D147" i="5" s="1"/>
  <c r="C10" i="3"/>
  <c r="C123" i="3"/>
  <c r="C166" i="3"/>
  <c r="A3" i="8"/>
  <c r="A3" i="3"/>
  <c r="A3" i="2"/>
  <c r="E1" i="3"/>
  <c r="H3" i="8"/>
  <c r="H2" i="8"/>
  <c r="H1" i="8"/>
  <c r="A1" i="8"/>
  <c r="C16" i="6"/>
  <c r="C8" i="6"/>
  <c r="C21" i="6" s="1"/>
  <c r="E3" i="5"/>
  <c r="E2" i="5"/>
  <c r="E1" i="5"/>
  <c r="E3" i="4"/>
  <c r="E2" i="4"/>
  <c r="E1" i="4"/>
  <c r="E3" i="3"/>
  <c r="E2" i="3"/>
  <c r="A1" i="3"/>
  <c r="H3" i="2"/>
  <c r="H2" i="2"/>
  <c r="H1" i="2"/>
  <c r="D14" i="2" s="1"/>
  <c r="E14" i="2" s="1"/>
  <c r="F14" i="2" s="1"/>
  <c r="G14" i="2" s="1"/>
  <c r="A1" i="2"/>
  <c r="C94" i="3" l="1"/>
  <c r="C9" i="3"/>
  <c r="A1" i="7"/>
  <c r="A1" i="6"/>
  <c r="A1" i="5"/>
  <c r="A1" i="4"/>
  <c r="A3" i="7"/>
  <c r="A3" i="6"/>
  <c r="A3" i="5"/>
  <c r="A3" i="4"/>
  <c r="D87" i="3" l="1"/>
  <c r="D83" i="3"/>
  <c r="D78" i="3"/>
  <c r="D74" i="3"/>
  <c r="D71" i="3"/>
  <c r="D65" i="3"/>
  <c r="D62" i="3"/>
  <c r="D58" i="3"/>
  <c r="D56" i="3"/>
  <c r="D52" i="3"/>
  <c r="D48" i="3"/>
  <c r="D45" i="3"/>
  <c r="D41" i="3"/>
  <c r="D38" i="3"/>
  <c r="D35" i="3"/>
  <c r="D31" i="3"/>
  <c r="D28" i="3"/>
  <c r="D25" i="3"/>
  <c r="D18" i="3"/>
  <c r="D14" i="3"/>
  <c r="D89" i="3"/>
  <c r="D85" i="3"/>
  <c r="D76" i="3"/>
  <c r="D50" i="3"/>
  <c r="D43" i="3"/>
  <c r="D23" i="3"/>
  <c r="D16" i="3"/>
  <c r="D90" i="3"/>
  <c r="D86" i="3"/>
  <c r="D80" i="3"/>
  <c r="D77" i="3"/>
  <c r="D68" i="3"/>
  <c r="D61" i="3"/>
  <c r="D55" i="3"/>
  <c r="D51" i="3"/>
  <c r="D44" i="3"/>
  <c r="D40" i="3"/>
  <c r="D37" i="3"/>
  <c r="D34" i="3"/>
  <c r="D24" i="3"/>
  <c r="D17" i="3"/>
  <c r="D13" i="3"/>
  <c r="D82" i="3"/>
  <c r="D67" i="3"/>
  <c r="D60" i="3"/>
  <c r="D54" i="3"/>
  <c r="D47" i="3"/>
  <c r="D33" i="3"/>
  <c r="D20" i="3"/>
  <c r="D12" i="3"/>
  <c r="D84" i="3"/>
  <c r="D63" i="3"/>
  <c r="D53" i="3"/>
  <c r="D42" i="3"/>
  <c r="D22" i="3"/>
  <c r="D11" i="3"/>
  <c r="E9" i="3"/>
  <c r="D88" i="3"/>
  <c r="D46" i="3"/>
  <c r="D32" i="3"/>
  <c r="D15" i="3"/>
  <c r="D75" i="3"/>
  <c r="D59" i="3"/>
  <c r="D49" i="3"/>
  <c r="D29" i="3"/>
  <c r="D81" i="3"/>
  <c r="D66" i="3"/>
  <c r="D19" i="3"/>
  <c r="D72" i="3"/>
  <c r="D26" i="3"/>
  <c r="D69" i="3"/>
  <c r="D27" i="3"/>
  <c r="D39" i="3"/>
  <c r="D36" i="3"/>
  <c r="D70" i="3"/>
  <c r="D57" i="3"/>
  <c r="D64" i="3"/>
  <c r="D73" i="3"/>
  <c r="D30" i="3"/>
  <c r="D21" i="3"/>
  <c r="D79" i="3"/>
  <c r="D211" i="3"/>
  <c r="D209" i="3"/>
  <c r="D205" i="3"/>
  <c r="D201" i="3"/>
  <c r="D198" i="3"/>
  <c r="D188" i="3"/>
  <c r="D184" i="3"/>
  <c r="D137" i="3"/>
  <c r="D122" i="3"/>
  <c r="D111" i="3"/>
  <c r="D208" i="3"/>
  <c r="D204" i="3"/>
  <c r="D200" i="3"/>
  <c r="D197" i="3"/>
  <c r="D187" i="3"/>
  <c r="D183" i="3"/>
  <c r="D175" i="3"/>
  <c r="D172" i="3"/>
  <c r="D169" i="3"/>
  <c r="D163" i="3"/>
  <c r="D160" i="3"/>
  <c r="D157" i="3"/>
  <c r="D155" i="3"/>
  <c r="D152" i="3"/>
  <c r="D148" i="3"/>
  <c r="D145" i="3"/>
  <c r="D142" i="3"/>
  <c r="D139" i="3"/>
  <c r="D136" i="3"/>
  <c r="D121" i="3"/>
  <c r="D117" i="3"/>
  <c r="D113" i="3"/>
  <c r="D110" i="3"/>
  <c r="D106" i="3"/>
  <c r="D99" i="3"/>
  <c r="D202" i="3"/>
  <c r="D195" i="3"/>
  <c r="D189" i="3"/>
  <c r="D162" i="3"/>
  <c r="D159" i="3"/>
  <c r="D150" i="3"/>
  <c r="D144" i="3"/>
  <c r="D131" i="3"/>
  <c r="D125" i="3"/>
  <c r="D119" i="3"/>
  <c r="D115" i="3"/>
  <c r="D112" i="3"/>
  <c r="D104" i="3"/>
  <c r="D97" i="3"/>
  <c r="D191" i="3"/>
  <c r="D178" i="3"/>
  <c r="D161" i="3"/>
  <c r="D146" i="3"/>
  <c r="D140" i="3"/>
  <c r="D130" i="3"/>
  <c r="D124" i="3"/>
  <c r="D207" i="3"/>
  <c r="D203" i="3"/>
  <c r="D196" i="3"/>
  <c r="D193" i="3"/>
  <c r="D190" i="3"/>
  <c r="D186" i="3"/>
  <c r="D180" i="3"/>
  <c r="D177" i="3"/>
  <c r="D174" i="3"/>
  <c r="D171" i="3"/>
  <c r="D168" i="3"/>
  <c r="D154" i="3"/>
  <c r="D151" i="3"/>
  <c r="D135" i="3"/>
  <c r="D132" i="3"/>
  <c r="D129" i="3"/>
  <c r="D126" i="3"/>
  <c r="D120" i="3"/>
  <c r="D116" i="3"/>
  <c r="D109" i="3"/>
  <c r="D105" i="3"/>
  <c r="D102" i="3"/>
  <c r="D98" i="3"/>
  <c r="D212" i="3"/>
  <c r="D206" i="3"/>
  <c r="D199" i="3"/>
  <c r="D192" i="3"/>
  <c r="D185" i="3"/>
  <c r="D179" i="3"/>
  <c r="D165" i="3"/>
  <c r="D141" i="3"/>
  <c r="D134" i="3"/>
  <c r="D128" i="3"/>
  <c r="D108" i="3"/>
  <c r="D101" i="3"/>
  <c r="D194" i="3"/>
  <c r="D164" i="3"/>
  <c r="D158" i="3"/>
  <c r="D149" i="3"/>
  <c r="D143" i="3"/>
  <c r="D133" i="3"/>
  <c r="D127" i="3"/>
  <c r="D118" i="3"/>
  <c r="D103" i="3"/>
  <c r="D107" i="3"/>
  <c r="D114" i="3"/>
  <c r="D100" i="3"/>
  <c r="E94" i="3"/>
  <c r="D96" i="3"/>
  <c r="D210" i="3"/>
  <c r="D147" i="3"/>
  <c r="D95" i="3"/>
  <c r="D176" i="3"/>
  <c r="D156" i="3"/>
  <c r="D173" i="3"/>
  <c r="D138" i="3"/>
  <c r="D167" i="3"/>
  <c r="D170" i="3"/>
  <c r="D153" i="3"/>
  <c r="D182" i="3"/>
  <c r="D181" i="3"/>
  <c r="D166" i="3"/>
  <c r="D10" i="3"/>
  <c r="D123" i="3"/>
</calcChain>
</file>

<file path=xl/sharedStrings.xml><?xml version="1.0" encoding="utf-8"?>
<sst xmlns="http://schemas.openxmlformats.org/spreadsheetml/2006/main" count="857" uniqueCount="598">
  <si>
    <t>Ejercicio:</t>
  </si>
  <si>
    <t>Notas de Desglose y Memoria</t>
  </si>
  <si>
    <t>Periodicidad:</t>
  </si>
  <si>
    <t>Corte:</t>
  </si>
  <si>
    <t>(Cifras en Pesos)</t>
  </si>
  <si>
    <t>NOTAS</t>
  </si>
  <si>
    <t>DESCRIPCIÓN</t>
  </si>
  <si>
    <t>I. NOTAS DE DESGLOSE:</t>
  </si>
  <si>
    <t>INFORMACION CONTABLE</t>
  </si>
  <si>
    <t>ACT-01</t>
  </si>
  <si>
    <t>INGRESOS Y OTROS BENEFICIOS</t>
  </si>
  <si>
    <t>ACT-02</t>
  </si>
  <si>
    <t>GASTOS Y OTRAS PERDIDAS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</si>
  <si>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</si>
  <si>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</si>
  <si>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</si>
  <si>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</si>
  <si>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</si>
  <si>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</si>
  <si>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ESF-04</t>
  </si>
  <si>
    <t>BIENES DISPONIBLES PARA SU TRANSFORMACIÓN ESTIMACIONES Y DETERIOROS (INVENTARIOS)</t>
  </si>
  <si>
    <t>ESF-05</t>
  </si>
  <si>
    <t>ALMACENES</t>
  </si>
  <si>
    <t>ESF-06</t>
  </si>
  <si>
    <t>FIDEICOMISOS, MANDATOS Y CONTRATOS ANÁLOGOS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</si>
  <si>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</si>
  <si>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</si>
  <si>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</si>
  <si>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</si>
  <si>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</si>
  <si>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</si>
  <si>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</si>
  <si>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</si>
  <si>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</si>
  <si>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OTROS ACTIVOS</t>
  </si>
  <si>
    <t>ESF-12</t>
  </si>
  <si>
    <t>CUENTAS Y DOCUMENTOS POR PAGAR</t>
  </si>
  <si>
    <t>ESF-13</t>
  </si>
  <si>
    <t>FONDOS Y BIENES DE TERCEROS</t>
  </si>
  <si>
    <t>ESF-14</t>
  </si>
  <si>
    <t>PASIVOS DIFERIDOS</t>
  </si>
  <si>
    <t>ESF-15</t>
  </si>
  <si>
    <t>PROVISIONES</t>
  </si>
  <si>
    <t>ESF-16</t>
  </si>
  <si>
    <t>OTROS PASIVOS</t>
  </si>
  <si>
    <t>VHP-01</t>
  </si>
  <si>
    <t>PATRIMONIO CONTRIBUIDO</t>
  </si>
  <si>
    <t>VHP-02</t>
  </si>
  <si>
    <t>PATRIMONIO GENERADO</t>
  </si>
  <si>
    <t>EFE-01</t>
  </si>
  <si>
    <t>EFECTIVO Y EQUIVALENTES</t>
  </si>
  <si>
    <t>EFE-02</t>
  </si>
  <si>
    <t>ADQ. DE ACT. DE INVERSIÓN EFECTIVAMENTE PAGADAS</t>
  </si>
  <si>
    <t>EFE-03</t>
  </si>
  <si>
    <t>CONCILIACION DE FLUJOS DE EFECTIVO NETOS</t>
  </si>
  <si>
    <t>Conciliacion_Ig</t>
  </si>
  <si>
    <t>CONCILIACIÓN ENTRE LOS INGRESOS PRESUPUESTARIOS Y CONTABLES</t>
  </si>
  <si>
    <t>Conciliacion_Eg</t>
  </si>
  <si>
    <t>CONCILIACIÓN ENTRE LOS EGRESOS PRESUPUESTARIOS Y LOS GASTOS CONTABLES</t>
  </si>
  <si>
    <t>II. DE MEMORIA (DE ORDEN):</t>
  </si>
  <si>
    <t>Memoria</t>
  </si>
  <si>
    <t>CONTABLES</t>
  </si>
  <si>
    <t>PRESUPUESTARIAS</t>
  </si>
  <si>
    <t>INGRESOS</t>
  </si>
  <si>
    <t>EGRESOS</t>
  </si>
  <si>
    <t>Bajo protesta de decir verdad declaramos que los Estados Financieros y sus notas, son razonablemente correctos y son responsabilidad del emisor.</t>
  </si>
  <si>
    <t>Notas de Desglose Estado de Actividades</t>
  </si>
  <si>
    <t>Notas</t>
  </si>
  <si>
    <t>ACT-01 INGRESOS y OTROS BENEFICIOS</t>
  </si>
  <si>
    <t>Cuenta</t>
  </si>
  <si>
    <t>Nombre de la Cuenta</t>
  </si>
  <si>
    <t>Monto</t>
  </si>
  <si>
    <t>%</t>
  </si>
  <si>
    <t>Explicación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</si>
  <si>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</si>
  <si>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</si>
  <si>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</si>
  <si>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</si>
  <si>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</si>
  <si>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</si>
  <si>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</si>
  <si>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</si>
  <si>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</si>
  <si>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Impuestos no Comprendidos en la Ley de Ingresos Vigente, Causados en Ejercicios Fiscales Anteriores Pendientes de Liquidación o Pago</t>
  </si>
  <si>
    <t>Otros Impuestos</t>
  </si>
  <si>
    <t>Cuotas y Aportaciones de Seguridad Social</t>
  </si>
  <si>
    <t>Aportaciones para Fondos de Vivienda</t>
  </si>
  <si>
    <t>Cuotas para la Seguridad Social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</si>
  <si>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</si>
  <si>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</si>
  <si>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</si>
  <si>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</si>
  <si>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</si>
  <si>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</si>
  <si>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</si>
  <si>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</si>
  <si>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</si>
  <si>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</si>
  <si>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Derechos no Comprendidos en la Ley de Ingresos Vigente, Causados en Ejercicios Fiscales Anteriores Pendientes de Liquidación o Pago</t>
  </si>
  <si>
    <t>Otros Derechos</t>
  </si>
  <si>
    <t>Productos</t>
  </si>
  <si>
    <t>Productos no Comprendidos en la Ley de Ingresos Vigente, Causados en Ejercicios Fiscales Anteriores Pendientes de Liquidación o Pago</t>
  </si>
  <si>
    <t>Aprovechamientos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</si>
  <si>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</si>
  <si>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</si>
  <si>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</si>
  <si>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</si>
  <si>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</si>
  <si>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Aprovechamientos no Comprendidos en la Ley de Ingresos Vigente, Causados en Ejercicios Fiscales Anteriores Pendientes de Liquidación o Pago</t>
  </si>
  <si>
    <t>Accesorios de Aprovechamientos</t>
  </si>
  <si>
    <t>Otros Aprovechamientos</t>
  </si>
  <si>
    <t>Ingresos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</si>
  <si>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</si>
  <si>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</si>
  <si>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</si>
  <si>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</si>
  <si>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</si>
  <si>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</si>
  <si>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</si>
  <si>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</si>
  <si>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</si>
  <si>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</si>
  <si>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</si>
  <si>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</si>
  <si>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</si>
  <si>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</si>
  <si>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</si>
  <si>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Otras ayudas</t>
  </si>
  <si>
    <t>Transferencias Internas y Asignaciones del Sector Público</t>
  </si>
  <si>
    <t>Subsidios y Subvenciones</t>
  </si>
  <si>
    <t>Pensiones y Jubilaciones</t>
  </si>
  <si>
    <t>Transferencias del Fondo Mexicano del Petróleo para la Estabilización y el Desarrollo</t>
  </si>
  <si>
    <t>OTROS INGRESOS Y BENEFICIOS</t>
  </si>
  <si>
    <t>Ingresos Financieros</t>
  </si>
  <si>
    <t>Intereses Ganados de Títulos, Valores y demás Instrumentos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</si>
  <si>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</si>
  <si>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</si>
  <si>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</si>
  <si>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</si>
  <si>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</si>
  <si>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</si>
  <si>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</si>
  <si>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</si>
  <si>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</si>
  <si>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</si>
  <si>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</si>
  <si>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por Tipo de Cambio a Favor</t>
  </si>
  <si>
    <t>Diferencias de Cotizaciones a Favor en Valores Negociables</t>
  </si>
  <si>
    <t>Resultado por Posición Monetaria</t>
  </si>
  <si>
    <t>Utilidades por Participación Patrimonial</t>
  </si>
  <si>
    <t>Diferencias por Reestructuración de Deuda Pública a Favor</t>
  </si>
  <si>
    <t>ACT-02 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</si>
  <si>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</si>
  <si>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</si>
  <si>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</si>
  <si>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</si>
  <si>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</si>
  <si>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</si>
  <si>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</si>
  <si>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</si>
  <si>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</si>
  <si>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</si>
  <si>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</si>
  <si>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</si>
  <si>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</si>
  <si>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</si>
  <si>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</si>
  <si>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</si>
  <si>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</si>
  <si>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</si>
  <si>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</si>
  <si>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</si>
  <si>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</si>
  <si>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</si>
  <si>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</si>
  <si>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</si>
  <si>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</si>
  <si>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</si>
  <si>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</si>
  <si>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</si>
  <si>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</si>
  <si>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</si>
  <si>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</si>
  <si>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</si>
  <si>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</si>
  <si>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</si>
  <si>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</si>
  <si>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</si>
  <si>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</si>
  <si>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</si>
  <si>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</si>
  <si>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</si>
  <si>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</si>
  <si>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</si>
  <si>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</si>
  <si>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</si>
  <si>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</si>
  <si>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</si>
  <si>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</si>
  <si>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</si>
  <si>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</si>
  <si>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</si>
  <si>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</si>
  <si>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</si>
  <si>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</si>
  <si>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</si>
  <si>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</si>
  <si>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</si>
  <si>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</si>
  <si>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</si>
  <si>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</si>
  <si>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</si>
  <si>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</si>
  <si>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</si>
  <si>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</si>
  <si>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</si>
  <si>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</si>
  <si>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</si>
  <si>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</si>
  <si>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</si>
  <si>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</si>
  <si>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</si>
  <si>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</si>
  <si>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</si>
  <si>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</si>
  <si>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</si>
  <si>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</si>
  <si>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</si>
  <si>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</si>
  <si>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</si>
  <si>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</si>
  <si>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</si>
  <si>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</si>
  <si>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</si>
  <si>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</si>
  <si>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</si>
  <si>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</si>
  <si>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</si>
  <si>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</si>
  <si>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</si>
  <si>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</si>
  <si>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Disminución de Bienes por pérdida, obsolescencia y deterioro</t>
  </si>
  <si>
    <t>Provisiones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</si>
  <si>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</si>
  <si>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</si>
  <si>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</si>
  <si>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</si>
  <si>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</si>
  <si>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</si>
  <si>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</si>
  <si>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</si>
  <si>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</si>
  <si>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</si>
  <si>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</si>
  <si>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</si>
  <si>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</t>
  </si>
  <si>
    <t>Diferencias de Cotizaciones Negativas en Valores Negociables</t>
  </si>
  <si>
    <t>Pérdidas por Participación Patrimonial</t>
  </si>
  <si>
    <t>Diferencias por Reestructuración de Deuda Pública Negativas</t>
  </si>
  <si>
    <t>Otros Gastos Varios</t>
  </si>
  <si>
    <t>INVERSIÓN PÚBLICA</t>
  </si>
  <si>
    <t>Inversión Pública no Capitalizable</t>
  </si>
  <si>
    <t>Construcción en Bienes no Capitalizable</t>
  </si>
  <si>
    <t>Notas de Desglose Estado de Situación Financiera</t>
  </si>
  <si>
    <t>ESF-01 FONDOS CON AFECTACIÓN ESPECÍFICA E INVERSIONES FINANCIERAS</t>
  </si>
  <si>
    <t>Tipo</t>
  </si>
  <si>
    <t>Inversiones Temporales (Hasta 3 meses)</t>
  </si>
  <si>
    <t>Fondos con Afectación Específica</t>
  </si>
  <si>
    <t>Inversiones Financieras de Corto Plazo</t>
  </si>
  <si>
    <t>ESF-02 CONTRIBUCIONES POR RECUPERAR</t>
  </si>
  <si>
    <t>Factibilidad de Cobro</t>
  </si>
  <si>
    <t>Cuentas por Cobrar a Corto Plazo</t>
  </si>
  <si>
    <t>Ingresos por Recuperar a Corto Plazo</t>
  </si>
  <si>
    <t>ESF-03 CONTRIBUCIONES POR RECUPERAR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</si>
  <si>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</si>
  <si>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</si>
  <si>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</si>
  <si>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</si>
  <si>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</si>
  <si>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</si>
  <si>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</si>
  <si>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Préstamos Otorgados a Corto Plazo</t>
  </si>
  <si>
    <t>Otros Derechos a Recibir Efectivo o Equivalentes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</si>
  <si>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</si>
  <si>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</si>
  <si>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</si>
  <si>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</si>
  <si>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</si>
  <si>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ESF-04 BIENES DISPONIBLES PARA SU TRANSFORMACIÓN ESTIMACIONES Y DETERIOROS (INVENTARIOS)</t>
  </si>
  <si>
    <t>Sistema de Costeo</t>
  </si>
  <si>
    <t>Método de Valuación</t>
  </si>
  <si>
    <t>Impacto de Información Financiera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</si>
  <si>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</si>
  <si>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</si>
  <si>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</si>
  <si>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</si>
  <si>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</si>
  <si>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</si>
  <si>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</si>
  <si>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Conveniencia de Aplicación</t>
  </si>
  <si>
    <t>Almacenes</t>
  </si>
  <si>
    <t>Almacén de Materiales y Suministros de Consumo</t>
  </si>
  <si>
    <t>ESF-06 FIDEICOMISOS, MANDATOS Y CONTRATOS ANÁLOGOS</t>
  </si>
  <si>
    <t>Fideicomisos, Mandatos y Contratos Análogos</t>
  </si>
  <si>
    <t>ESF-07 PARTICIPACIONES Y APORTACIONES DE CAPITAL</t>
  </si>
  <si>
    <t>Inversiones a Largo Plazo</t>
  </si>
  <si>
    <t>Títulos y Valores a Largo Plazo</t>
  </si>
  <si>
    <t>Participaciones y Aportaciones de Capital</t>
  </si>
  <si>
    <t>ESF-08 BIENES MUEBLES E INMUEBLES</t>
  </si>
  <si>
    <t>Dep. Gasto</t>
  </si>
  <si>
    <t>Dep. Acumulada</t>
  </si>
  <si>
    <t>Método de depreciación</t>
  </si>
  <si>
    <t>Tasas determinada</t>
  </si>
  <si>
    <t>Criterios</t>
  </si>
  <si>
    <t>Estado del bien</t>
  </si>
  <si>
    <t>Características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</si>
  <si>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</si>
  <si>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</si>
  <si>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</si>
  <si>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</si>
  <si>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</si>
  <si>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</si>
  <si>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</si>
  <si>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</si>
  <si>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</si>
  <si>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</si>
  <si>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</si>
  <si>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</si>
  <si>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</si>
  <si>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</si>
  <si>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</si>
  <si>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</si>
  <si>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</si>
  <si>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ESF-09 INTANGIBLES Y DIFERIDOS</t>
  </si>
  <si>
    <t>Amort. Gasto</t>
  </si>
  <si>
    <t>Amort. Acum</t>
  </si>
  <si>
    <t>Métodos aplicados</t>
  </si>
  <si>
    <t>Tasas Aplicada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</si>
  <si>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</si>
  <si>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</si>
  <si>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</si>
  <si>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</si>
  <si>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</si>
  <si>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</si>
  <si>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</si>
  <si>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</si>
  <si>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</si>
  <si>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</si>
  <si>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</si>
  <si>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</si>
  <si>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</si>
  <si>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ESF-10 ESTIMACIONES Y DETERIOROS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</si>
  <si>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</si>
  <si>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</si>
  <si>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</si>
  <si>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ESF-11 OTROS ACTIVOS</t>
  </si>
  <si>
    <t>Otros Activos Circulantes</t>
  </si>
  <si>
    <t>Valores en Garantía</t>
  </si>
  <si>
    <t>Bienes en Garantía (excluye depósitos de fondos)</t>
  </si>
  <si>
    <t>Bienes derivados de embargos, decomisos, aseguramientos y dación en pago</t>
  </si>
  <si>
    <t>Adquisición con Fondos de Terceros</t>
  </si>
  <si>
    <t>Otros Activos no Circulantes</t>
  </si>
  <si>
    <t>Bienes en Concesión</t>
  </si>
  <si>
    <t>Bienes en Arrendamiento Financiero</t>
  </si>
  <si>
    <t>Bienes en Comodato</t>
  </si>
  <si>
    <t>ESF-12 CUENTAS Y DOCUMENTOS POR PAGAR</t>
  </si>
  <si>
    <t>Más 365 Días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</si>
  <si>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</si>
  <si>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</si>
  <si>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</si>
  <si>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</si>
  <si>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</si>
  <si>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</si>
  <si>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</si>
  <si>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</si>
  <si>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</si>
  <si>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</si>
  <si>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</si>
  <si>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</si>
  <si>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</si>
  <si>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</si>
  <si>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ESF-13 FONDOS Y BIENES DE TERCEROS</t>
  </si>
  <si>
    <t>Naturaleza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</si>
  <si>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</si>
  <si>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</si>
  <si>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</si>
  <si>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</si>
  <si>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</si>
  <si>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</si>
  <si>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</si>
  <si>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</si>
  <si>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</si>
  <si>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</si>
  <si>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</si>
  <si>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</si>
  <si>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</si>
  <si>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</si>
  <si>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</si>
  <si>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</si>
  <si>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</si>
  <si>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</si>
  <si>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Otros Pasivos Diferidos a Corto Plazo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</si>
  <si>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</si>
  <si>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</si>
  <si>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</si>
  <si>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</si>
  <si>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</si>
  <si>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</si>
  <si>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</si>
  <si>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</si>
  <si>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</si>
  <si>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</si>
  <si>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</si>
  <si>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</si>
  <si>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</si>
  <si>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</si>
  <si>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</si>
  <si>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</si>
  <si>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</si>
  <si>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</si>
  <si>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Otros Pasivos Circulantes</t>
  </si>
  <si>
    <t>Notas de Desglose Estado de Variación en la Hacienda Pública</t>
  </si>
  <si>
    <t>VHP-01 PATRIMONIO CONTRIBUIDO</t>
  </si>
  <si>
    <t>Donaciones de Capital</t>
  </si>
  <si>
    <t>Actualización de la Hacienda Pública/Patrimonio</t>
  </si>
  <si>
    <t>VHP-02 PATRIMONIO GENERADO</t>
  </si>
  <si>
    <t>Procedencia</t>
  </si>
  <si>
    <t>Resultado del Ejercicio (Ahorro/Desahorro)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</si>
  <si>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</si>
  <si>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</si>
  <si>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</si>
  <si>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</si>
  <si>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</si>
  <si>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</si>
  <si>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</si>
  <si>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</si>
  <si>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</si>
  <si>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</si>
  <si>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</si>
  <si>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</si>
  <si>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</si>
  <si>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Cambios en Estimaciones Contables</t>
  </si>
  <si>
    <t>Notas de Desglose Estado de Flujos de Efectivo</t>
  </si>
  <si>
    <t>EFE-01 EFECTIVO Y EQUIVALENTES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</si>
  <si>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</si>
  <si>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</si>
  <si>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</si>
  <si>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</si>
  <si>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</si>
  <si>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 de Efectivo y Equivalentes</t>
  </si>
  <si>
    <t>EFE-02 ADQ. DE ACT. DE INVERSIÓN EFECTIVAMENTE PAGADAS</t>
  </si>
  <si>
    <t>Total de Aplicación de efectivo por Actividades de Inversión</t>
  </si>
  <si>
    <t>EFE-03 CONCILIACION DE FLUJOS DE EFECTIVO NETOS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</si>
  <si>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</si>
  <si>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</si>
  <si>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</si>
  <si>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</si>
  <si>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</si>
  <si>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</si>
  <si>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Diferencias por Tipo de Cambio Negativas en Efectivo y Equivalentes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</si>
  <si>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</si>
  <si>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</si>
  <si>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</si>
  <si>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</si>
  <si>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</si>
  <si>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</si>
  <si>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</si>
  <si>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</si>
  <si>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</si>
  <si>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</si>
  <si>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</si>
  <si>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</si>
  <si>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</si>
  <si>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</si>
  <si>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</si>
  <si>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</si>
  <si>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Conciliación entre los Ingresos Presupuestarios y Contables</t>
  </si>
  <si>
    <t>(Cifras en pesos)</t>
  </si>
  <si>
    <t>Concepto</t>
  </si>
  <si>
    <t>1. Total de Ingresos Presupuestarios</t>
  </si>
  <si>
    <t>2. Más Ingresos Contables No Presupuestarios</t>
  </si>
  <si>
    <t>2.1</t>
  </si>
  <si>
    <t>2.2</t>
  </si>
  <si>
    <t>Incremento por Variación de inventarios</t>
  </si>
  <si>
    <t>2.3</t>
  </si>
  <si>
    <t>2.4</t>
  </si>
  <si>
    <t>2.5</t>
  </si>
  <si>
    <t>2.6</t>
  </si>
  <si>
    <t>Otros Ingresos Contables No Presupuestarios</t>
  </si>
  <si>
    <t>3. Menos Ingresos Presupuestarios No Contables</t>
  </si>
  <si>
    <t>Aprovechamientos Patrimoniales</t>
  </si>
  <si>
    <t>Ingresos Derivados de Financiamientos</t>
  </si>
  <si>
    <t>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</si>
  <si>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</si>
  <si>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</si>
  <si>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</si>
  <si>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Presupuestarios No Contables</t>
  </si>
  <si>
    <t>2.10</t>
  </si>
  <si>
    <t>Bienes Inmuebles</t>
  </si>
  <si>
    <t>2.11</t>
  </si>
  <si>
    <t>2.12</t>
  </si>
  <si>
    <t>Obra Pública en Bienes de Dominio Público</t>
  </si>
  <si>
    <t>2.13</t>
  </si>
  <si>
    <t>Obra Pública en Bienes Propios</t>
  </si>
  <si>
    <t>2.14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</si>
  <si>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</si>
  <si>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</si>
  <si>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</si>
  <si>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</si>
  <si>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</si>
  <si>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</si>
  <si>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</si>
  <si>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</si>
  <si>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</si>
  <si>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</si>
  <si>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</si>
  <si>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</si>
  <si>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</si>
  <si>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</si>
  <si>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</si>
  <si>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</si>
  <si>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</si>
  <si>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</si>
  <si>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</si>
  <si>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</si>
  <si>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</si>
  <si>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3.6</t>
  </si>
  <si>
    <t>Materiales y Suministros (consumos)</t>
  </si>
  <si>
    <t>3.7</t>
  </si>
  <si>
    <t>Otros Gastos Contables No Presupuestarios</t>
  </si>
  <si>
    <t>4. Total de Gastos Contables</t>
  </si>
  <si>
    <t>Notas de Memoria</t>
  </si>
  <si>
    <t>Saldo Inicial</t>
  </si>
  <si>
    <t>Cargos del Período</t>
  </si>
  <si>
    <t>Abonos del Período</t>
  </si>
  <si>
    <t>Saldo Final</t>
  </si>
  <si>
    <t>Valores en Custodia</t>
  </si>
  <si>
    <t>Tasa</t>
  </si>
  <si>
    <t>Vencimiento</t>
  </si>
  <si>
    <t>Tipo de Contrato</t>
  </si>
  <si>
    <t>CUENTAS DE ORDEN CONTABLES</t>
  </si>
  <si>
    <t>Custodia de Valores</t>
  </si>
  <si>
    <t>Instrumentos de Crédito Prestados a Formadores de Mercado</t>
  </si>
  <si>
    <t>Préstamo de Instrumentos de Crédito a Formadores de Mercado y su Garantía</t>
  </si>
  <si>
    <t>Instrumentos de Crédito Recibidos en Garantía de los Formadores de Mercado</t>
  </si>
  <si>
    <t>Garantía de Créditos Recibidos de los Formadores de Mercado</t>
  </si>
  <si>
    <t>Autorización para la Emisión de Bonos, Títulos y Valores de la Deuda Pública Interna</t>
  </si>
  <si>
    <t>Autorización para la Emisión de Bonos, Títulos y Valores de la Deuda Pública Externa</t>
  </si>
  <si>
    <t>Emisiones Autorizadas de la Deuda Pública Interna y Externa</t>
  </si>
  <si>
    <t>Suscripción de Contratos de Préstamos y Otras Obligaciones de la Deuda Pública Interna</t>
  </si>
  <si>
    <t>Suscripción de Contratos de Préstamos y Otras Obligaciones de la Deuda Pública Externa</t>
  </si>
  <si>
    <t>Contratos de Préstamos y Otras Obligaciones de la Deuda Pública Interna y Externa</t>
  </si>
  <si>
    <t>Avales Autorizados</t>
  </si>
  <si>
    <t>Avales Firmados</t>
  </si>
  <si>
    <t>Fianzas y Garantías Recibidas por Deudas a Cobrar</t>
  </si>
  <si>
    <t>Fianzas y Garantías Recibidas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</si>
  <si>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</si>
  <si>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</si>
  <si>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</si>
  <si>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 Judicial</t>
  </si>
  <si>
    <t>Contratos para Inversión Mediante Proyectos para Prestación de Servicios (PPS) y Similares</t>
  </si>
  <si>
    <t>Inversión Pública Contratada Mediante Proyectos para Prestación de Servicios (PPS) y Similares</t>
  </si>
  <si>
    <t>Bienes Bajo Contrato en Concesión</t>
  </si>
  <si>
    <t>Contrato de Concesión por Bienes</t>
  </si>
  <si>
    <t>Bienes Bajo Contrato en Comodato</t>
  </si>
  <si>
    <t>Contrato de Comodato por Bienes</t>
  </si>
  <si>
    <t>CUENTAS DE ORDEN PRESUPUESTARIO</t>
  </si>
  <si>
    <t>Cuentas de Orden Presupuestarias de Ingresos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</si>
  <si>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</si>
  <si>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</si>
  <si>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</si>
  <si>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</si>
  <si>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</si>
  <si>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Cuentas de Orden Presupuestarias de Egresos</t>
  </si>
  <si>
    <t>Presupuesto de Egresos Aprobado</t>
  </si>
  <si>
    <t>Presupuesto de Egresos por Ejercer</t>
  </si>
  <si>
    <t>Modificaciones al Presupuesto de Egresos Aprobado</t>
  </si>
  <si>
    <t>Presupuesto de Egresos Comprometido</t>
  </si>
  <si>
    <t>Presupuesto de Egresos Devengado</t>
  </si>
  <si>
    <t>Presupuesto de Egresos Ejercido</t>
  </si>
  <si>
    <t>Presupuesto de Egresos Pagado</t>
  </si>
  <si>
    <t>Trimestral</t>
  </si>
  <si>
    <t>Municipio Moroleón Guanajuato</t>
  </si>
  <si>
    <t>SIN INFORMACIÓN QUE REVELAR</t>
  </si>
  <si>
    <t>Resultado del Ejercicio Ahorro/Desahorro</t>
  </si>
  <si>
    <t>Amortización gastos pagados por anticipado CP</t>
  </si>
  <si>
    <t>(-) Movimientos de partidas (o rubros) que afectan al efectivo (gasto)</t>
  </si>
  <si>
    <t>Gastos pagados por anticipado LP</t>
  </si>
  <si>
    <t>(-) Movimientos de partidas (o rubros) que no afectan al efectivo (Ingreso)</t>
  </si>
  <si>
    <t>C. ALMA DENISSE SANCHEZ BARRAGAN</t>
  </si>
  <si>
    <t xml:space="preserve">PRESIDENTA  MUNICIPAL </t>
  </si>
  <si>
    <t>LC GUILLERMO SIERRA BLANCO</t>
  </si>
  <si>
    <t>TESORERO MUNICIPAL</t>
  </si>
  <si>
    <t>C. HECTOR LOPEZ ZAVALA</t>
  </si>
  <si>
    <t>INTEGRANTE DE LA PRIMER MINORIA DE LA COMISION DE HACIENDA</t>
  </si>
  <si>
    <t>Inventario</t>
  </si>
  <si>
    <t>= Flujos de Efectivo Netos de las Actividades de Operación</t>
  </si>
  <si>
    <t>Del 01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</si>
</sst>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2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8"/>
      <color theme="10"/>
      <name val="Arial"/>
      <family val="2"/>
    </font>
    <font>
      <u/>
      <sz val="8"/>
      <color theme="10"/>
      <name val="Calibri"/>
      <family val="2"/>
    </font>
    <font>
      <sz val="11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sz val="11"/>
      <color theme="1"/>
      <name val="Garamond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sz val="10"/>
      <color theme="1"/>
      <name val="Times New Roman"/>
      <family val="2"/>
    </font>
    <font>
      <sz val="11"/>
      <color indexed="8"/>
      <name val="Calibri"/>
      <family val="2"/>
    </font>
    <font>
      <sz val="11"/>
      <color theme="1"/>
      <name val="Calibri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EDE7E7"/>
        <bgColor rgb="FFEDE7E7"/>
      </patternFill>
    </fill>
    <fill>
      <patternFill patternType="solid">
        <fgColor rgb="FF471306"/>
        <bgColor rgb="FF471306"/>
      </patternFill>
    </fill>
    <fill>
      <patternFill patternType="solid">
        <fgColor rgb="FFA5A5A5"/>
        <bgColor rgb="FFA5A5A5"/>
      </patternFill>
    </fill>
    <fill>
      <patternFill patternType="solid">
        <fgColor rgb="FF471406"/>
        <bgColor rgb="FF471406"/>
      </patternFill>
    </fill>
    <fill>
      <patternFill patternType="solid">
        <fgColor rgb="FFD9D9D9"/>
        <bgColor rgb="FFD9D9D9"/>
      </patternFill>
    </fill>
    <fill>
      <patternFill patternType="solid">
        <fgColor theme="0" tint="-0.249977111117893"/>
        <bgColor rgb="FFBFBFBF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471306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8">
    <xf numFmtId="0" fontId="0" fillId="0" borderId="0"/>
    <xf numFmtId="0" fontId="3" fillId="0" borderId="1"/>
    <xf numFmtId="43" fontId="3" fillId="0" borderId="1" applyFont="0" applyFill="0" applyBorder="0" applyAlignment="0" applyProtection="0"/>
    <xf numFmtId="0" fontId="3" fillId="0" borderId="1"/>
    <xf numFmtId="0" fontId="17" fillId="0" borderId="1"/>
    <xf numFmtId="0" fontId="18" fillId="0" borderId="1"/>
    <xf numFmtId="0" fontId="3" fillId="0" borderId="1"/>
    <xf numFmtId="0" fontId="3" fillId="0" borderId="1"/>
    <xf numFmtId="9" fontId="3" fillId="0" borderId="1" applyFont="0" applyFill="0" applyBorder="0" applyAlignment="0" applyProtection="0"/>
    <xf numFmtId="0" fontId="19" fillId="0" borderId="1"/>
    <xf numFmtId="0" fontId="19" fillId="0" borderId="1"/>
    <xf numFmtId="0" fontId="3" fillId="0" borderId="1"/>
    <xf numFmtId="0" fontId="20" fillId="0" borderId="1" applyNumberFormat="0" applyFill="0" applyBorder="0" applyAlignment="0" applyProtection="0"/>
    <xf numFmtId="0" fontId="19" fillId="0" borderId="1"/>
    <xf numFmtId="0" fontId="3" fillId="0" borderId="1"/>
    <xf numFmtId="9" fontId="3" fillId="0" borderId="1" applyFont="0" applyFill="0" applyBorder="0" applyAlignment="0" applyProtection="0"/>
    <xf numFmtId="43" fontId="3" fillId="0" borderId="1" applyFont="0" applyFill="0" applyBorder="0" applyAlignment="0" applyProtection="0"/>
    <xf numFmtId="43" fontId="3" fillId="0" borderId="1" applyFont="0" applyFill="0" applyBorder="0" applyAlignment="0" applyProtection="0"/>
    <xf numFmtId="43" fontId="5" fillId="0" borderId="1" applyFont="0" applyFill="0" applyBorder="0" applyAlignment="0" applyProtection="0"/>
    <xf numFmtId="43" fontId="3" fillId="0" borderId="1" applyFont="0" applyFill="0" applyBorder="0" applyAlignment="0" applyProtection="0"/>
    <xf numFmtId="43" fontId="5" fillId="0" borderId="1" applyFont="0" applyFill="0" applyBorder="0" applyAlignment="0" applyProtection="0"/>
    <xf numFmtId="0" fontId="2" fillId="0" borderId="1"/>
    <xf numFmtId="0" fontId="1" fillId="0" borderId="1"/>
    <xf numFmtId="43" fontId="1" fillId="0" borderId="1" applyFont="0" applyFill="0" applyBorder="0" applyAlignment="0" applyProtection="0"/>
    <xf numFmtId="0" fontId="5" fillId="0" borderId="1"/>
    <xf numFmtId="43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0" fontId="1" fillId="0" borderId="1"/>
    <xf numFmtId="0" fontId="22" fillId="0" borderId="1"/>
    <xf numFmtId="43" fontId="5" fillId="0" borderId="1" applyFont="0" applyFill="0" applyBorder="0" applyAlignment="0" applyProtection="0"/>
    <xf numFmtId="0" fontId="5" fillId="0" borderId="1"/>
    <xf numFmtId="0" fontId="1" fillId="0" borderId="1"/>
    <xf numFmtId="0" fontId="19" fillId="0" borderId="1"/>
    <xf numFmtId="0" fontId="1" fillId="0" borderId="1"/>
    <xf numFmtId="0" fontId="19" fillId="0" borderId="1"/>
    <xf numFmtId="43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5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5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5" fillId="0" borderId="1" applyFont="0" applyFill="0" applyBorder="0" applyAlignment="0" applyProtection="0"/>
    <xf numFmtId="164" fontId="17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23" fillId="0" borderId="1" applyFont="0" applyFill="0" applyBorder="0" applyAlignment="0" applyProtection="0"/>
    <xf numFmtId="43" fontId="23" fillId="0" borderId="1" applyFont="0" applyFill="0" applyBorder="0" applyAlignment="0" applyProtection="0"/>
    <xf numFmtId="43" fontId="1" fillId="0" borderId="1" applyFont="0" applyFill="0" applyBorder="0" applyAlignment="0" applyProtection="0"/>
    <xf numFmtId="44" fontId="17" fillId="0" borderId="1" applyFont="0" applyFill="0" applyBorder="0" applyAlignment="0" applyProtection="0"/>
    <xf numFmtId="0" fontId="17" fillId="0" borderId="1"/>
    <xf numFmtId="0" fontId="17" fillId="0" borderId="1"/>
    <xf numFmtId="0" fontId="17" fillId="0" borderId="1"/>
    <xf numFmtId="0" fontId="17" fillId="0" borderId="1"/>
    <xf numFmtId="0" fontId="1" fillId="0" borderId="1"/>
    <xf numFmtId="0" fontId="1" fillId="0" borderId="1"/>
    <xf numFmtId="9" fontId="17" fillId="0" borderId="1" applyFont="0" applyFill="0" applyBorder="0" applyAlignment="0" applyProtection="0"/>
    <xf numFmtId="0" fontId="22" fillId="0" borderId="1"/>
    <xf numFmtId="0" fontId="1" fillId="0" borderId="1"/>
    <xf numFmtId="43" fontId="1" fillId="0" borderId="1" applyFont="0" applyFill="0" applyBorder="0" applyAlignment="0" applyProtection="0"/>
    <xf numFmtId="0" fontId="1" fillId="0" borderId="1"/>
    <xf numFmtId="43" fontId="24" fillId="0" borderId="0" applyFont="0" applyFill="0" applyBorder="0" applyAlignment="0" applyProtection="0"/>
    <xf numFmtId="9" fontId="24" fillId="0" borderId="0" applyFont="0" applyFill="0" applyBorder="0" applyAlignment="0" applyProtection="0"/>
  </cellStyleXfs>
  <cellXfs count="182">
    <xf numFmtId="0" fontId="0" fillId="0" borderId="0" xfId="0"/>
    <xf numFmtId="0" fontId="5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4" fontId="10" fillId="0" borderId="0" xfId="0" applyNumberFormat="1" applyFont="1"/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/>
    <xf numFmtId="0" fontId="10" fillId="0" borderId="0" xfId="0" applyFont="1" applyAlignment="1">
      <alignment horizontal="left"/>
    </xf>
    <xf numFmtId="0" fontId="4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vertical="center"/>
    </xf>
    <xf numFmtId="4" fontId="9" fillId="2" borderId="10" xfId="0" applyNumberFormat="1" applyFont="1" applyFill="1" applyBorder="1" applyAlignment="1">
      <alignment horizontal="right" vertical="center" wrapText="1"/>
    </xf>
    <xf numFmtId="0" fontId="9" fillId="0" borderId="12" xfId="0" applyFont="1" applyBorder="1" applyAlignment="1">
      <alignment vertical="center"/>
    </xf>
    <xf numFmtId="0" fontId="9" fillId="0" borderId="12" xfId="0" applyFont="1" applyBorder="1" applyAlignment="1">
      <alignment horizontal="right" vertical="center"/>
    </xf>
    <xf numFmtId="4" fontId="9" fillId="0" borderId="10" xfId="0" applyNumberFormat="1" applyFont="1" applyBorder="1" applyAlignment="1">
      <alignment horizontal="right" vertical="center" wrapText="1"/>
    </xf>
    <xf numFmtId="0" fontId="5" fillId="0" borderId="12" xfId="0" applyFont="1" applyBorder="1" applyAlignment="1">
      <alignment horizontal="left" vertical="center"/>
    </xf>
    <xf numFmtId="4" fontId="10" fillId="0" borderId="10" xfId="0" applyNumberFormat="1" applyFont="1" applyBorder="1" applyAlignment="1">
      <alignment horizontal="righ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 wrapText="1"/>
    </xf>
    <xf numFmtId="4" fontId="10" fillId="0" borderId="12" xfId="0" applyNumberFormat="1" applyFont="1" applyBorder="1" applyAlignment="1">
      <alignment horizontal="right" vertical="center" wrapText="1"/>
    </xf>
    <xf numFmtId="4" fontId="10" fillId="0" borderId="10" xfId="0" applyNumberFormat="1" applyFont="1" applyBorder="1" applyAlignment="1">
      <alignment horizontal="right" vertical="center"/>
    </xf>
    <xf numFmtId="4" fontId="10" fillId="0" borderId="13" xfId="0" applyNumberFormat="1" applyFont="1" applyBorder="1" applyAlignment="1">
      <alignment horizontal="right" vertical="center"/>
    </xf>
    <xf numFmtId="0" fontId="9" fillId="2" borderId="10" xfId="0" applyFont="1" applyFill="1" applyBorder="1" applyAlignment="1">
      <alignment vertical="center"/>
    </xf>
    <xf numFmtId="0" fontId="5" fillId="0" borderId="12" xfId="0" applyFont="1" applyBorder="1"/>
    <xf numFmtId="0" fontId="9" fillId="0" borderId="9" xfId="0" applyFont="1" applyBorder="1" applyAlignment="1">
      <alignment vertical="center"/>
    </xf>
    <xf numFmtId="0" fontId="5" fillId="0" borderId="9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 wrapText="1"/>
    </xf>
    <xf numFmtId="0" fontId="5" fillId="0" borderId="12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5" fillId="0" borderId="16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4" fillId="2" borderId="13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10" fontId="9" fillId="2" borderId="1" xfId="0" applyNumberFormat="1" applyFont="1" applyFill="1" applyBorder="1" applyAlignment="1">
      <alignment horizontal="right" vertical="center"/>
    </xf>
    <xf numFmtId="0" fontId="9" fillId="2" borderId="1" xfId="0" applyFont="1" applyFill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1" xfId="0" applyFont="1" applyBorder="1"/>
    <xf numFmtId="0" fontId="10" fillId="0" borderId="11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1" xfId="0" applyFont="1" applyBorder="1" applyAlignment="1">
      <alignment horizontal="left"/>
    </xf>
    <xf numFmtId="0" fontId="9" fillId="2" borderId="6" xfId="0" applyFont="1" applyFill="1" applyBorder="1" applyAlignment="1">
      <alignment vertical="center"/>
    </xf>
    <xf numFmtId="49" fontId="5" fillId="0" borderId="11" xfId="0" applyNumberFormat="1" applyFont="1" applyBorder="1"/>
    <xf numFmtId="0" fontId="4" fillId="0" borderId="11" xfId="0" applyFont="1" applyBorder="1" applyAlignment="1">
      <alignment vertical="center"/>
    </xf>
    <xf numFmtId="0" fontId="12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 wrapText="1"/>
    </xf>
    <xf numFmtId="0" fontId="9" fillId="8" borderId="16" xfId="0" applyFont="1" applyFill="1" applyBorder="1" applyAlignment="1">
      <alignment horizontal="center" vertical="center" wrapText="1"/>
    </xf>
    <xf numFmtId="0" fontId="9" fillId="8" borderId="1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4" fillId="0" borderId="0" xfId="0" applyFont="1"/>
    <xf numFmtId="0" fontId="5" fillId="0" borderId="5" xfId="0" applyFont="1" applyBorder="1"/>
    <xf numFmtId="0" fontId="5" fillId="0" borderId="1" xfId="0" applyFont="1" applyBorder="1"/>
    <xf numFmtId="0" fontId="14" fillId="0" borderId="1" xfId="0" applyFont="1" applyBorder="1"/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6" fillId="0" borderId="1" xfId="0" applyFont="1" applyBorder="1"/>
    <xf numFmtId="0" fontId="7" fillId="0" borderId="1" xfId="0" applyFont="1" applyBorder="1" applyAlignment="1">
      <alignment horizontal="left" indent="1"/>
    </xf>
    <xf numFmtId="0" fontId="4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4" fillId="0" borderId="5" xfId="0" applyFont="1" applyBorder="1"/>
    <xf numFmtId="0" fontId="5" fillId="0" borderId="4" xfId="0" applyFont="1" applyBorder="1"/>
    <xf numFmtId="0" fontId="4" fillId="0" borderId="6" xfId="0" applyFont="1" applyBorder="1" applyAlignment="1">
      <alignment horizontal="center"/>
    </xf>
    <xf numFmtId="0" fontId="5" fillId="0" borderId="7" xfId="0" applyFont="1" applyBorder="1"/>
    <xf numFmtId="0" fontId="14" fillId="0" borderId="7" xfId="0" applyFont="1" applyBorder="1"/>
    <xf numFmtId="0" fontId="14" fillId="0" borderId="8" xfId="0" applyFont="1" applyBorder="1"/>
    <xf numFmtId="0" fontId="4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4" fontId="10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4" fontId="10" fillId="6" borderId="1" xfId="0" applyNumberFormat="1" applyFont="1" applyFill="1" applyBorder="1" applyAlignment="1">
      <alignment vertical="center"/>
    </xf>
    <xf numFmtId="0" fontId="12" fillId="7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4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9" fillId="0" borderId="0" xfId="0" quotePrefix="1" applyFont="1" applyAlignment="1">
      <alignment horizontal="left" vertical="center"/>
    </xf>
    <xf numFmtId="49" fontId="5" fillId="0" borderId="11" xfId="0" applyNumberFormat="1" applyFont="1" applyBorder="1" applyAlignment="1">
      <alignment vertical="center"/>
    </xf>
    <xf numFmtId="10" fontId="10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0" fillId="0" borderId="1" xfId="9" applyFont="1"/>
    <xf numFmtId="3" fontId="13" fillId="0" borderId="19" xfId="14" applyNumberFormat="1" applyFont="1" applyBorder="1" applyAlignment="1">
      <alignment horizontal="right" vertical="center" wrapText="1" indent="1"/>
    </xf>
    <xf numFmtId="3" fontId="16" fillId="0" borderId="19" xfId="14" applyNumberFormat="1" applyFont="1" applyBorder="1" applyAlignment="1">
      <alignment horizontal="right" vertical="center" wrapText="1" indent="1"/>
    </xf>
    <xf numFmtId="3" fontId="13" fillId="0" borderId="19" xfId="14" applyNumberFormat="1" applyFont="1" applyBorder="1" applyAlignment="1">
      <alignment horizontal="right" vertical="center" indent="1"/>
    </xf>
    <xf numFmtId="3" fontId="9" fillId="0" borderId="19" xfId="14" applyNumberFormat="1" applyFont="1" applyBorder="1" applyAlignment="1">
      <alignment horizontal="right" vertical="center" wrapText="1" indent="1"/>
    </xf>
    <xf numFmtId="0" fontId="13" fillId="0" borderId="20" xfId="4" applyFont="1" applyBorder="1" applyAlignment="1" applyProtection="1">
      <alignment vertical="top" wrapText="1"/>
      <protection locked="0"/>
    </xf>
    <xf numFmtId="0" fontId="21" fillId="0" borderId="1" xfId="21" applyFont="1" applyAlignment="1" applyProtection="1">
      <alignment horizontal="center" wrapText="1"/>
      <protection locked="0"/>
    </xf>
    <xf numFmtId="0" fontId="21" fillId="0" borderId="20" xfId="21" applyFont="1" applyBorder="1" applyAlignment="1" applyProtection="1">
      <alignment horizontal="center" vertical="top" wrapText="1"/>
      <protection locked="0"/>
    </xf>
    <xf numFmtId="4" fontId="13" fillId="0" borderId="20" xfId="4" applyNumberFormat="1" applyFont="1" applyBorder="1" applyAlignment="1" applyProtection="1">
      <alignment vertical="top"/>
      <protection locked="0"/>
    </xf>
    <xf numFmtId="0" fontId="21" fillId="0" borderId="1" xfId="10" applyFont="1" applyAlignment="1" applyProtection="1">
      <alignment horizontal="center" vertical="top" wrapText="1"/>
      <protection locked="0"/>
    </xf>
    <xf numFmtId="3" fontId="10" fillId="0" borderId="19" xfId="36" applyNumberFormat="1" applyFont="1" applyBorder="1" applyAlignment="1">
      <alignment horizontal="right" vertical="center" wrapText="1" indent="1"/>
    </xf>
    <xf numFmtId="3" fontId="10" fillId="0" borderId="21" xfId="36" applyNumberFormat="1" applyFont="1" applyBorder="1" applyAlignment="1">
      <alignment horizontal="right" vertical="center" wrapText="1" indent="1"/>
    </xf>
    <xf numFmtId="4" fontId="0" fillId="0" borderId="0" xfId="0" applyNumberFormat="1" applyAlignment="1">
      <alignment vertical="center"/>
    </xf>
    <xf numFmtId="4" fontId="9" fillId="0" borderId="22" xfId="14" applyNumberFormat="1" applyFont="1" applyBorder="1" applyAlignment="1">
      <alignment horizontal="right" vertical="center"/>
    </xf>
    <xf numFmtId="4" fontId="13" fillId="0" borderId="22" xfId="14" applyNumberFormat="1" applyFont="1" applyBorder="1" applyAlignment="1">
      <alignment horizontal="right" vertical="center"/>
    </xf>
    <xf numFmtId="4" fontId="10" fillId="0" borderId="22" xfId="14" applyNumberFormat="1" applyFont="1" applyBorder="1" applyAlignment="1">
      <alignment horizontal="right" vertical="center"/>
    </xf>
    <xf numFmtId="3" fontId="9" fillId="10" borderId="19" xfId="14" applyNumberFormat="1" applyFont="1" applyFill="1" applyBorder="1" applyAlignment="1">
      <alignment horizontal="right" vertical="center" wrapText="1" indent="1"/>
    </xf>
    <xf numFmtId="0" fontId="12" fillId="11" borderId="1" xfId="13" applyFont="1" applyFill="1"/>
    <xf numFmtId="0" fontId="12" fillId="11" borderId="1" xfId="13" applyFont="1" applyFill="1" applyAlignment="1">
      <alignment horizontal="center"/>
    </xf>
    <xf numFmtId="0" fontId="12" fillId="11" borderId="1" xfId="13" applyFont="1" applyFill="1" applyAlignment="1">
      <alignment horizontal="center" vertical="center"/>
    </xf>
    <xf numFmtId="0" fontId="16" fillId="0" borderId="1" xfId="13" applyFont="1" applyAlignment="1">
      <alignment horizontal="center" vertical="center"/>
    </xf>
    <xf numFmtId="0" fontId="16" fillId="0" borderId="1" xfId="13" applyFont="1"/>
    <xf numFmtId="3" fontId="16" fillId="0" borderId="1" xfId="13" applyNumberFormat="1" applyFont="1"/>
    <xf numFmtId="9" fontId="13" fillId="0" borderId="0" xfId="77" applyFont="1"/>
    <xf numFmtId="0" fontId="10" fillId="0" borderId="1" xfId="13" applyFont="1"/>
    <xf numFmtId="9" fontId="16" fillId="0" borderId="1" xfId="13" applyNumberFormat="1" applyFont="1"/>
    <xf numFmtId="0" fontId="13" fillId="0" borderId="1" xfId="13" applyFont="1" applyAlignment="1">
      <alignment horizontal="center" vertical="center"/>
    </xf>
    <xf numFmtId="0" fontId="13" fillId="0" borderId="1" xfId="13" applyFont="1"/>
    <xf numFmtId="3" fontId="13" fillId="0" borderId="1" xfId="13" applyNumberFormat="1" applyFont="1"/>
    <xf numFmtId="9" fontId="13" fillId="0" borderId="1" xfId="13" applyNumberFormat="1" applyFont="1"/>
    <xf numFmtId="0" fontId="13" fillId="0" borderId="1" xfId="13" applyFont="1" applyAlignment="1">
      <alignment wrapText="1"/>
    </xf>
    <xf numFmtId="0" fontId="16" fillId="0" borderId="1" xfId="13" applyFont="1" applyAlignment="1">
      <alignment wrapText="1"/>
    </xf>
    <xf numFmtId="0" fontId="16" fillId="0" borderId="1" xfId="13" applyFont="1" applyAlignment="1">
      <alignment horizontal="center"/>
    </xf>
    <xf numFmtId="0" fontId="13" fillId="0" borderId="1" xfId="13" applyFont="1" applyAlignment="1">
      <alignment horizontal="center"/>
    </xf>
    <xf numFmtId="3" fontId="10" fillId="0" borderId="1" xfId="13" applyNumberFormat="1" applyFont="1"/>
    <xf numFmtId="3" fontId="10" fillId="0" borderId="1" xfId="9" applyNumberFormat="1" applyFont="1"/>
    <xf numFmtId="0" fontId="9" fillId="0" borderId="1" xfId="9" applyFont="1"/>
    <xf numFmtId="3" fontId="10" fillId="13" borderId="1" xfId="9" applyNumberFormat="1" applyFont="1" applyFill="1"/>
    <xf numFmtId="3" fontId="10" fillId="0" borderId="0" xfId="0" applyNumberFormat="1" applyFont="1"/>
    <xf numFmtId="3" fontId="10" fillId="0" borderId="1" xfId="10" applyNumberFormat="1" applyFont="1"/>
    <xf numFmtId="3" fontId="9" fillId="0" borderId="1" xfId="10" applyNumberFormat="1" applyFont="1"/>
    <xf numFmtId="4" fontId="9" fillId="0" borderId="1" xfId="10" applyNumberFormat="1" applyFont="1"/>
    <xf numFmtId="4" fontId="10" fillId="0" borderId="1" xfId="10" applyNumberFormat="1" applyFont="1"/>
    <xf numFmtId="4" fontId="9" fillId="0" borderId="0" xfId="0" applyNumberFormat="1" applyFont="1"/>
    <xf numFmtId="4" fontId="9" fillId="0" borderId="1" xfId="20" applyNumberFormat="1" applyFont="1" applyFill="1"/>
    <xf numFmtId="4" fontId="10" fillId="0" borderId="1" xfId="20" applyNumberFormat="1" applyFont="1" applyFill="1"/>
    <xf numFmtId="4" fontId="9" fillId="0" borderId="0" xfId="76" applyNumberFormat="1" applyFont="1" applyFill="1"/>
    <xf numFmtId="4" fontId="10" fillId="0" borderId="0" xfId="76" applyNumberFormat="1" applyFont="1" applyFill="1"/>
    <xf numFmtId="4" fontId="9" fillId="0" borderId="1" xfId="19" applyNumberFormat="1" applyFont="1" applyFill="1"/>
    <xf numFmtId="4" fontId="10" fillId="0" borderId="1" xfId="19" applyNumberFormat="1" applyFont="1" applyFill="1"/>
    <xf numFmtId="4" fontId="9" fillId="0" borderId="1" xfId="3" applyNumberFormat="1" applyFont="1"/>
    <xf numFmtId="4" fontId="10" fillId="0" borderId="1" xfId="3" applyNumberFormat="1" applyFont="1"/>
    <xf numFmtId="4" fontId="4" fillId="0" borderId="0" xfId="0" applyNumberFormat="1" applyFont="1"/>
    <xf numFmtId="4" fontId="5" fillId="0" borderId="0" xfId="0" applyNumberFormat="1" applyFont="1"/>
    <xf numFmtId="4" fontId="5" fillId="0" borderId="1" xfId="3" applyNumberFormat="1" applyFont="1" applyAlignment="1" applyProtection="1">
      <alignment vertical="top"/>
      <protection locked="0"/>
    </xf>
    <xf numFmtId="0" fontId="9" fillId="0" borderId="1" xfId="10" applyFont="1"/>
    <xf numFmtId="4" fontId="9" fillId="10" borderId="19" xfId="14" applyNumberFormat="1" applyFont="1" applyFill="1" applyBorder="1" applyAlignment="1">
      <alignment horizontal="right" vertical="center" wrapText="1" indent="1"/>
    </xf>
    <xf numFmtId="4" fontId="9" fillId="10" borderId="19" xfId="14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12" borderId="1" xfId="13" applyFont="1" applyFill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11" fillId="4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8" fillId="0" borderId="13" xfId="0" applyFont="1" applyBorder="1"/>
    <xf numFmtId="0" fontId="8" fillId="0" borderId="3" xfId="0" applyFont="1" applyBorder="1"/>
    <xf numFmtId="0" fontId="8" fillId="0" borderId="1" xfId="0" applyFont="1" applyBorder="1"/>
    <xf numFmtId="0" fontId="8" fillId="0" borderId="5" xfId="0" applyFont="1" applyBorder="1"/>
    <xf numFmtId="0" fontId="4" fillId="2" borderId="6" xfId="0" applyFont="1" applyFill="1" applyBorder="1" applyAlignment="1">
      <alignment horizontal="center" vertical="center"/>
    </xf>
    <xf numFmtId="0" fontId="8" fillId="0" borderId="7" xfId="0" applyFont="1" applyBorder="1"/>
    <xf numFmtId="0" fontId="8" fillId="0" borderId="8" xfId="0" applyFont="1" applyBorder="1"/>
    <xf numFmtId="0" fontId="4" fillId="2" borderId="11" xfId="0" applyFont="1" applyFill="1" applyBorder="1" applyAlignment="1">
      <alignment horizontal="center" vertical="center"/>
    </xf>
    <xf numFmtId="0" fontId="8" fillId="0" borderId="9" xfId="0" applyFont="1" applyBorder="1"/>
    <xf numFmtId="0" fontId="9" fillId="0" borderId="0" xfId="0" applyFont="1" applyAlignment="1">
      <alignment horizontal="left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9" fillId="8" borderId="14" xfId="0" applyFont="1" applyFill="1" applyBorder="1" applyAlignment="1">
      <alignment horizontal="center" vertical="center" wrapText="1"/>
    </xf>
    <xf numFmtId="0" fontId="13" fillId="0" borderId="15" xfId="0" applyFont="1" applyBorder="1"/>
    <xf numFmtId="0" fontId="13" fillId="0" borderId="1" xfId="0" applyFont="1" applyBorder="1"/>
  </cellXfs>
  <cellStyles count="78">
    <cellStyle name="Euro" xfId="59" xr:uid="{BA2D8FD1-F72C-4D7E-AE49-261DC5DD44F0}"/>
    <cellStyle name="Hipervínculo 2" xfId="12" xr:uid="{56F911CF-F63C-46AB-894C-9F8863638C20}"/>
    <cellStyle name="Millares" xfId="76" builtinId="3"/>
    <cellStyle name="Millares 10" xfId="74" xr:uid="{D610B6D1-647F-425A-97AE-A4E3CD74D332}"/>
    <cellStyle name="Millares 2" xfId="2" xr:uid="{8C82B89A-F08B-487D-9E1F-787CD1D713C9}"/>
    <cellStyle name="Millares 2 2" xfId="16" xr:uid="{50C3B3D3-935B-4BD7-A3E4-0BF4457CE623}"/>
    <cellStyle name="Millares 2 2 2" xfId="44" xr:uid="{5E60201B-C657-4632-86ED-E3D2B4301E59}"/>
    <cellStyle name="Millares 2 2 2 2" xfId="58" xr:uid="{80590151-CF39-4217-AB17-1B9C5C560CC3}"/>
    <cellStyle name="Millares 2 2 3" xfId="61" xr:uid="{908D45DC-1062-4295-90E0-541A219EED85}"/>
    <cellStyle name="Millares 2 2 4" xfId="51" xr:uid="{E4F683B8-9A5D-44D6-B18C-9159427B650F}"/>
    <cellStyle name="Millares 2 2 5" xfId="32" xr:uid="{18717E21-A8C7-4E60-9A0E-67CD763CAD23}"/>
    <cellStyle name="Millares 2 3" xfId="17" xr:uid="{7B8F69E6-D260-4A61-9FA5-469A4744E93E}"/>
    <cellStyle name="Millares 2 3 2" xfId="62" xr:uid="{5A0E7BE2-109C-48BA-BB6B-C86A0184549B}"/>
    <cellStyle name="Millares 2 3 3" xfId="55" xr:uid="{5A8B1B82-248F-4C7E-A6DC-5BF8AEA53D0A}"/>
    <cellStyle name="Millares 2 3 4" xfId="41" xr:uid="{CDF07AD6-E534-43EF-8009-276FDAAC1DD9}"/>
    <cellStyle name="Millares 2 4" xfId="23" xr:uid="{1094E37A-B44D-446D-8DB5-910B65BF65DF}"/>
    <cellStyle name="Millares 2 4 2" xfId="26" xr:uid="{558A0D96-273D-49C2-9987-3326DFBC238E}"/>
    <cellStyle name="Millares 2 4 2 2" xfId="40" xr:uid="{BC47FB36-79A2-4813-AF47-8F386C76E026}"/>
    <cellStyle name="Millares 2 4 2 2 2" xfId="54" xr:uid="{2778BBDE-DEE7-472C-983A-28FC6B1C833C}"/>
    <cellStyle name="Millares 2 4 2 3" xfId="47" xr:uid="{317E5220-02BE-4012-BC41-09C07F4B1C87}"/>
    <cellStyle name="Millares 2 4 3" xfId="28" xr:uid="{BC04D71C-8BD9-45E2-B695-D44ED205D237}"/>
    <cellStyle name="Millares 2 4 3 2" xfId="42" xr:uid="{CD28B809-625F-4A58-B38B-8CE4746F2AB6}"/>
    <cellStyle name="Millares 2 4 3 2 2" xfId="56" xr:uid="{BACCC37B-53D9-4B31-A60A-1F5099CF5FBF}"/>
    <cellStyle name="Millares 2 4 3 3" xfId="49" xr:uid="{427F785E-23A6-4B34-8604-7845D4FC5BDE}"/>
    <cellStyle name="Millares 2 4 4" xfId="38" xr:uid="{7E44AA00-C9CB-4FD4-8B96-C71BA6B79E1E}"/>
    <cellStyle name="Millares 2 4 4 2" xfId="52" xr:uid="{FA38D782-BEAD-44D8-AA98-995E10479984}"/>
    <cellStyle name="Millares 2 4 5" xfId="45" xr:uid="{4C687B11-0D02-493B-87EE-58CC8E55307E}"/>
    <cellStyle name="Millares 2 5" xfId="60" xr:uid="{01E87C4A-4EC2-4EF8-8C1D-C23E8C498B80}"/>
    <cellStyle name="Millares 2 6" xfId="48" xr:uid="{B803C3BE-2D2B-41BA-94EF-2E8611C079E4}"/>
    <cellStyle name="Millares 2 7" xfId="27" xr:uid="{B02D9908-1847-4E74-B313-3AAFDF10D329}"/>
    <cellStyle name="Millares 3" xfId="20" xr:uid="{2C9FE988-7599-4A9D-AC59-5D8824688323}"/>
    <cellStyle name="Millares 3 2" xfId="43" xr:uid="{92D49436-35F9-4597-97CF-CAC2C1D0E05A}"/>
    <cellStyle name="Millares 3 2 2" xfId="57" xr:uid="{95F5FFB1-5AC9-4CB0-8873-0E6B2939EE51}"/>
    <cellStyle name="Millares 3 3" xfId="63" xr:uid="{2D41EEBC-0D05-482B-BFE4-37CD551AA28D}"/>
    <cellStyle name="Millares 3 4" xfId="50" xr:uid="{BC2738FA-7723-437E-81EA-E19931FA7D4E}"/>
    <cellStyle name="Millares 3 5" xfId="29" xr:uid="{CB4C5112-990D-4F3D-A6A9-37C6FCC24C86}"/>
    <cellStyle name="Millares 4" xfId="18" xr:uid="{37AC2883-7B99-4333-8643-42B180350238}"/>
    <cellStyle name="Millares 4 2" xfId="53" xr:uid="{F921D5AA-DA06-47A2-914A-B5E9E40DD89E}"/>
    <cellStyle name="Millares 4 3" xfId="39" xr:uid="{001EDDE9-9293-4181-BE60-342E6F165412}"/>
    <cellStyle name="Millares 5" xfId="19" xr:uid="{E445EF09-7069-40AA-B344-B725767BFD9F}"/>
    <cellStyle name="Millares 5 2" xfId="46" xr:uid="{D565F7BA-414E-4F1F-B978-C3BEF043B45E}"/>
    <cellStyle name="Millares 6" xfId="25" xr:uid="{B3DB8F83-717B-4A7D-AD41-4F48450B73B2}"/>
    <cellStyle name="Moneda 2" xfId="64" xr:uid="{BB28BEF0-8C8F-4528-9DD6-43A28037D964}"/>
    <cellStyle name="Normal" xfId="0" builtinId="0"/>
    <cellStyle name="Normal 2" xfId="3" xr:uid="{496F04BF-A6C3-42F3-BF0B-1449D8FA980C}"/>
    <cellStyle name="Normal 2 2" xfId="4" xr:uid="{ECEA0125-9670-4294-9074-D60A350F21D3}"/>
    <cellStyle name="Normal 2 3" xfId="10" xr:uid="{3A75B666-D9C7-4BC5-8B91-06A53C3E75F4}"/>
    <cellStyle name="Normal 2 3 2" xfId="34" xr:uid="{DBB03A57-85DE-4FAA-853E-E9ACF6BC641E}"/>
    <cellStyle name="Normal 2 3 2 2" xfId="35" xr:uid="{966A9787-52CF-4E84-82CF-7D02556DA746}"/>
    <cellStyle name="Normal 2 3 3" xfId="73" xr:uid="{E3981AB7-2C3A-4500-AE24-1D19BEACA134}"/>
    <cellStyle name="Normal 2 4" xfId="21" xr:uid="{45D9061D-3AF6-49C5-856D-643B85F26904}"/>
    <cellStyle name="Normal 2 4 2" xfId="33" xr:uid="{96960B36-111D-4066-B7F1-62B552FC76A3}"/>
    <cellStyle name="Normal 2 4 3" xfId="30" xr:uid="{717EB4AC-182D-4EC1-A441-0593285583E7}"/>
    <cellStyle name="Normal 2 5" xfId="24" xr:uid="{66933B80-A33C-48AE-A6EE-59C740A69C3C}"/>
    <cellStyle name="Normal 3" xfId="9" xr:uid="{AFDA6CF6-95B9-490B-AB8D-BA783116F097}"/>
    <cellStyle name="Normal 3 2" xfId="11" xr:uid="{BF707C16-F6AC-4084-AD05-9A99D3D1919B}"/>
    <cellStyle name="Normal 3 2 2" xfId="14" xr:uid="{C26F1EAB-B1FA-4EB6-9AE3-A047870B6A18}"/>
    <cellStyle name="Normal 3 2 2 2" xfId="36" xr:uid="{AAD480D4-4D4F-456A-B8D5-DB191E763D82}"/>
    <cellStyle name="Normal 3 2 3" xfId="72" xr:uid="{715FEA7F-5549-4570-8DFF-C3DB43C814CF}"/>
    <cellStyle name="Normal 3 2 4" xfId="37" xr:uid="{64EEE0D9-650E-4E11-A6DC-5CD7ED7FF8B3}"/>
    <cellStyle name="Normal 3 3" xfId="13" xr:uid="{0BD95DF2-3830-458C-8B38-53F0362CE917}"/>
    <cellStyle name="Normal 3 4" xfId="31" xr:uid="{2E4E8512-6C73-48A1-A63F-F977866BCF60}"/>
    <cellStyle name="Normal 4" xfId="5" xr:uid="{20F1F5DF-C937-4798-B021-7BBC2C7EDEDC}"/>
    <cellStyle name="Normal 4 2" xfId="66" xr:uid="{25D37A84-A345-492C-A4E3-35F91DAC116A}"/>
    <cellStyle name="Normal 4 3" xfId="65" xr:uid="{EA12897F-9FF0-42E4-A7C5-9028ECDA81A8}"/>
    <cellStyle name="Normal 5" xfId="6" xr:uid="{83E0D080-CD68-4A64-824D-1553B027759D}"/>
    <cellStyle name="Normal 5 2" xfId="68" xr:uid="{38C1D667-0B1A-4A9B-B38B-05F118300BCC}"/>
    <cellStyle name="Normal 5 3" xfId="67" xr:uid="{9F4D038E-7411-49B9-8B22-6254B6B8A2A1}"/>
    <cellStyle name="Normal 5 3 2" xfId="75" xr:uid="{74AACB62-E339-40DE-BDCF-B81C1F43C627}"/>
    <cellStyle name="Normal 56" xfId="7" xr:uid="{1713CBD1-407F-491E-A70F-C301A17BA47C}"/>
    <cellStyle name="Normal 6" xfId="1" xr:uid="{773E314A-A570-43A0-9E61-8D813368B6FF}"/>
    <cellStyle name="Normal 6 2" xfId="70" xr:uid="{B3256E94-ACF9-482A-8E88-ACCB6BA18EC3}"/>
    <cellStyle name="Normal 6 3" xfId="69" xr:uid="{3A6DC13F-6606-4D92-BDA5-0F41728DE3E6}"/>
    <cellStyle name="Normal 7" xfId="22" xr:uid="{3B79671C-CF79-4669-9BDB-282D370B439B}"/>
    <cellStyle name="Porcentaje" xfId="77" builtinId="5"/>
    <cellStyle name="Porcentaje 2" xfId="8" xr:uid="{00865097-37C6-4B53-8D5B-2AE69553EF11}"/>
    <cellStyle name="Porcentaje 3" xfId="15" xr:uid="{127901B4-28E9-40ED-B3F9-DD85F6095325}"/>
    <cellStyle name="Porcentual 2" xfId="71" xr:uid="{9DDC9693-BE48-412F-A5AB-71AB4D2E9E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E58"/>
  <sheetViews>
    <sheetView workbookViewId="0">
      <selection activeCell="A45" sqref="A45:D46"/>
    </sheetView>
  </sheetViews>
  <sheetFormatPr baseColWidth="10" defaultColWidth="14.42578125" defaultRowHeight="15" customHeight="1" x14ac:dyDescent="0.2"/>
  <cols>
    <col min="1" max="1" width="14.85546875" style="54" customWidth="1"/>
    <col min="2" max="2" width="73.85546875" style="54" customWidth="1"/>
    <col min="3" max="26" width="12.85546875" style="54" customWidth="1"/>
    <col min="27" max="16384" width="14.42578125" style="54"/>
  </cols>
  <sheetData>
    <row r="1" spans="1:5" ht="11.25" customHeight="1" x14ac:dyDescent="0.2">
      <c r="A1" s="155" t="s">
        <v>582</v>
      </c>
      <c r="B1" s="156"/>
      <c r="C1" s="34" t="s">
        <v>0</v>
      </c>
      <c r="D1" s="58">
        <v>2026</v>
      </c>
      <c r="E1" s="57"/>
    </row>
    <row r="2" spans="1:5" ht="11.25" customHeight="1" x14ac:dyDescent="0.2">
      <c r="A2" s="157" t="s">
        <v>1</v>
      </c>
      <c r="B2" s="158"/>
      <c r="C2" s="35" t="s">
        <v>2</v>
      </c>
      <c r="D2" s="59" t="s">
        <v>581</v>
      </c>
      <c r="E2" s="57"/>
    </row>
    <row r="3" spans="1:5" ht="11.25" customHeight="1" x14ac:dyDescent="0.2">
      <c r="A3" s="157" t="s">
        <v>597</v>
      </c>
      <c r="B3" s="158"/>
      <c r="C3" s="35" t="s">
        <v>3</v>
      </c>
      <c r="D3" s="59">
        <v>3</v>
      </c>
      <c r="E3" s="57"/>
    </row>
    <row r="4" spans="1:5" ht="11.25" customHeight="1" x14ac:dyDescent="0.2">
      <c r="A4" s="157" t="s">
        <v>4</v>
      </c>
      <c r="B4" s="158"/>
      <c r="C4" s="53"/>
      <c r="D4" s="59"/>
      <c r="E4" s="57"/>
    </row>
    <row r="5" spans="1:5" ht="15" customHeight="1" x14ac:dyDescent="0.2">
      <c r="A5" s="72" t="s">
        <v>5</v>
      </c>
      <c r="B5" s="159" t="s">
        <v>6</v>
      </c>
      <c r="C5" s="159"/>
      <c r="D5" s="160"/>
      <c r="E5" s="57"/>
    </row>
    <row r="6" spans="1:5" ht="9.75" customHeight="1" x14ac:dyDescent="0.2">
      <c r="A6" s="64"/>
      <c r="B6" s="151"/>
      <c r="C6" s="151"/>
      <c r="D6" s="152"/>
      <c r="E6" s="57"/>
    </row>
    <row r="7" spans="1:5" ht="9.75" customHeight="1" x14ac:dyDescent="0.2">
      <c r="A7" s="64"/>
      <c r="B7" s="153" t="s">
        <v>7</v>
      </c>
      <c r="C7" s="153"/>
      <c r="D7" s="154"/>
      <c r="E7" s="57"/>
    </row>
    <row r="8" spans="1:5" ht="9.75" customHeight="1" x14ac:dyDescent="0.2">
      <c r="A8" s="64"/>
      <c r="B8" s="60"/>
      <c r="C8" s="56"/>
      <c r="D8" s="55"/>
      <c r="E8" s="57"/>
    </row>
    <row r="9" spans="1:5" ht="9.75" customHeight="1" x14ac:dyDescent="0.2">
      <c r="A9" s="64"/>
      <c r="B9" s="61" t="s">
        <v>8</v>
      </c>
      <c r="C9" s="56"/>
      <c r="D9" s="55"/>
      <c r="E9" s="57"/>
    </row>
    <row r="10" spans="1:5" ht="9.75" customHeight="1" x14ac:dyDescent="0.2">
      <c r="A10" s="65" t="s">
        <v>9</v>
      </c>
      <c r="B10" s="56" t="s">
        <v>10</v>
      </c>
      <c r="C10" s="56"/>
      <c r="D10" s="55"/>
      <c r="E10" s="57"/>
    </row>
    <row r="11" spans="1:5" ht="9.75" customHeight="1" x14ac:dyDescent="0.2">
      <c r="A11" s="65" t="s">
        <v>11</v>
      </c>
      <c r="B11" s="56" t="s">
        <v>12</v>
      </c>
      <c r="C11" s="56"/>
      <c r="D11" s="55"/>
      <c r="E11" s="57"/>
    </row>
    <row r="12" spans="1:5" ht="9.75" customHeight="1" x14ac:dyDescent="0.2">
      <c r="A12" s="65" t="s">
        <v>13</v>
      </c>
      <c r="B12" s="56" t="s">
        <v>14</v>
      </c>
      <c r="C12" s="56"/>
      <c r="D12" s="55"/>
      <c r="E12" s="57"/>
    </row>
    <row r="13" spans="1:5" ht="9.75" customHeight="1" x14ac:dyDescent="0.2">
      <c r="A13" s="65" t="s">
        <v>15</v>
      </c>
      <c r="B13" s="56" t="s">
        <v>16</v>
      </c>
      <c r="C13" s="56"/>
      <c r="D13" s="55"/>
      <c r="E13" s="57"/>
    </row>
    <row r="14" spans="1:5" ht="9.75" customHeight="1" x14ac:dyDescent="0.2">
      <c r="A14" s="65" t="s">
        <v>17</v>
      </c>
      <c r="B14" s="56" t="s">
        <v>18</v>
      </c>
      <c r="C14" s="56"/>
      <c r="D14" s="55"/>
      <c r="E14" s="57"/>
    </row>
    <row r="15" spans="1:5" ht="9.75" customHeight="1" x14ac:dyDescent="0.2">
      <c r="A15" s="65" t="s">
        <v>19</v>
      </c>
      <c r="B15" s="56" t="s">
        <v>20</v>
      </c>
      <c r="C15" s="56"/>
      <c r="D15" s="55"/>
      <c r="E15" s="57"/>
    </row>
    <row r="16" spans="1:5" ht="9.75" customHeight="1" x14ac:dyDescent="0.2">
      <c r="A16" s="65" t="s">
        <v>21</v>
      </c>
      <c r="B16" s="56" t="s">
        <v>22</v>
      </c>
      <c r="C16" s="56"/>
      <c r="D16" s="55"/>
      <c r="E16" s="57"/>
    </row>
    <row r="17" spans="1:5" ht="9.75" customHeight="1" x14ac:dyDescent="0.2">
      <c r="A17" s="65" t="s">
        <v>23</v>
      </c>
      <c r="B17" s="56" t="s">
        <v>24</v>
      </c>
      <c r="C17" s="57"/>
      <c r="D17" s="66"/>
      <c r="E17" s="57"/>
    </row>
    <row r="18" spans="1:5" ht="9.75" customHeight="1" x14ac:dyDescent="0.2">
      <c r="A18" s="65" t="s">
        <v>25</v>
      </c>
      <c r="B18" s="56" t="s">
        <v>26</v>
      </c>
      <c r="C18" s="57"/>
      <c r="D18" s="66"/>
      <c r="E18" s="57"/>
    </row>
    <row r="19" spans="1:5" ht="9.75" customHeight="1" x14ac:dyDescent="0.2">
      <c r="A19" s="65" t="s">
        <v>27</v>
      </c>
      <c r="B19" s="56" t="s">
        <v>28</v>
      </c>
      <c r="C19" s="57"/>
      <c r="D19" s="66"/>
      <c r="E19" s="57"/>
    </row>
    <row r="20" spans="1:5" ht="9.75" customHeight="1" x14ac:dyDescent="0.2">
      <c r="A20" s="65" t="s">
        <v>29</v>
      </c>
      <c r="B20" s="56" t="s">
        <v>30</v>
      </c>
      <c r="C20" s="57"/>
      <c r="D20" s="66"/>
      <c r="E20" s="57"/>
    </row>
    <row r="21" spans="1:5" ht="9.75" customHeight="1" x14ac:dyDescent="0.2">
      <c r="A21" s="65" t="s">
        <v>31</v>
      </c>
      <c r="B21" s="56" t="s">
        <v>32</v>
      </c>
      <c r="C21" s="57"/>
      <c r="D21" s="66"/>
      <c r="E21" s="57"/>
    </row>
    <row r="22" spans="1:5" ht="9.75" customHeight="1" x14ac:dyDescent="0.2">
      <c r="A22" s="65" t="s">
        <v>33</v>
      </c>
      <c r="B22" s="56" t="s">
        <v>34</v>
      </c>
      <c r="C22" s="57"/>
      <c r="D22" s="66"/>
      <c r="E22" s="57"/>
    </row>
    <row r="23" spans="1:5" ht="9.75" customHeight="1" x14ac:dyDescent="0.2">
      <c r="A23" s="65" t="s">
        <v>35</v>
      </c>
      <c r="B23" s="56" t="s">
        <v>36</v>
      </c>
      <c r="C23" s="57"/>
      <c r="D23" s="66"/>
      <c r="E23" s="57"/>
    </row>
    <row r="24" spans="1:5" ht="9.75" customHeight="1" x14ac:dyDescent="0.2">
      <c r="A24" s="65" t="s">
        <v>37</v>
      </c>
      <c r="B24" s="56" t="s">
        <v>38</v>
      </c>
      <c r="C24" s="57"/>
      <c r="D24" s="66"/>
      <c r="E24" s="57"/>
    </row>
    <row r="25" spans="1:5" ht="9.75" customHeight="1" x14ac:dyDescent="0.2">
      <c r="A25" s="65" t="s">
        <v>39</v>
      </c>
      <c r="B25" s="56" t="s">
        <v>40</v>
      </c>
      <c r="C25" s="57"/>
      <c r="D25" s="66"/>
      <c r="E25" s="57"/>
    </row>
    <row r="26" spans="1:5" ht="9.75" customHeight="1" x14ac:dyDescent="0.2">
      <c r="A26" s="65" t="s">
        <v>41</v>
      </c>
      <c r="B26" s="56" t="s">
        <v>42</v>
      </c>
      <c r="C26" s="57"/>
      <c r="D26" s="66"/>
      <c r="E26" s="57"/>
    </row>
    <row r="27" spans="1:5" ht="9.75" customHeight="1" x14ac:dyDescent="0.2">
      <c r="A27" s="65" t="s">
        <v>43</v>
      </c>
      <c r="B27" s="56" t="s">
        <v>44</v>
      </c>
      <c r="C27" s="57"/>
      <c r="D27" s="66"/>
      <c r="E27" s="57"/>
    </row>
    <row r="28" spans="1:5" ht="9.75" customHeight="1" x14ac:dyDescent="0.2">
      <c r="A28" s="65" t="s">
        <v>45</v>
      </c>
      <c r="B28" s="56" t="s">
        <v>46</v>
      </c>
      <c r="C28" s="57"/>
      <c r="D28" s="66"/>
      <c r="E28" s="57"/>
    </row>
    <row r="29" spans="1:5" ht="9.75" customHeight="1" x14ac:dyDescent="0.2">
      <c r="A29" s="65" t="s">
        <v>47</v>
      </c>
      <c r="B29" s="56" t="s">
        <v>48</v>
      </c>
      <c r="C29" s="57"/>
      <c r="D29" s="66"/>
      <c r="E29" s="57"/>
    </row>
    <row r="30" spans="1:5" ht="9.75" customHeight="1" x14ac:dyDescent="0.2">
      <c r="A30" s="65" t="s">
        <v>49</v>
      </c>
      <c r="B30" s="56" t="s">
        <v>50</v>
      </c>
      <c r="C30" s="57"/>
      <c r="D30" s="66"/>
      <c r="E30" s="57"/>
    </row>
    <row r="31" spans="1:5" ht="9.75" customHeight="1" x14ac:dyDescent="0.2">
      <c r="A31" s="65" t="s">
        <v>51</v>
      </c>
      <c r="B31" s="56" t="s">
        <v>52</v>
      </c>
      <c r="C31" s="57"/>
      <c r="D31" s="66"/>
      <c r="E31" s="57"/>
    </row>
    <row r="32" spans="1:5" ht="9.75" customHeight="1" x14ac:dyDescent="0.2">
      <c r="A32" s="65" t="s">
        <v>53</v>
      </c>
      <c r="B32" s="56" t="s">
        <v>54</v>
      </c>
      <c r="C32" s="57"/>
      <c r="D32" s="66"/>
      <c r="E32" s="57"/>
    </row>
    <row r="33" spans="1:5" s="1" customFormat="1" ht="9.75" customHeight="1" x14ac:dyDescent="0.2">
      <c r="A33" s="67"/>
      <c r="B33" s="56"/>
      <c r="C33" s="56"/>
      <c r="D33" s="55"/>
      <c r="E33" s="56"/>
    </row>
    <row r="34" spans="1:5" s="1" customFormat="1" ht="9.75" customHeight="1" x14ac:dyDescent="0.2">
      <c r="A34" s="67"/>
      <c r="B34" s="56"/>
      <c r="C34" s="56"/>
      <c r="D34" s="55"/>
      <c r="E34" s="56"/>
    </row>
    <row r="35" spans="1:5" ht="9.75" customHeight="1" x14ac:dyDescent="0.2">
      <c r="A35" s="65" t="s">
        <v>55</v>
      </c>
      <c r="B35" s="62" t="s">
        <v>56</v>
      </c>
      <c r="C35" s="57"/>
      <c r="D35" s="66"/>
      <c r="E35" s="57"/>
    </row>
    <row r="36" spans="1:5" ht="9.75" customHeight="1" x14ac:dyDescent="0.2">
      <c r="A36" s="65" t="s">
        <v>57</v>
      </c>
      <c r="B36" s="62" t="s">
        <v>58</v>
      </c>
      <c r="C36" s="57"/>
      <c r="D36" s="66"/>
      <c r="E36" s="57"/>
    </row>
    <row r="37" spans="1:5" ht="9.75" customHeight="1" x14ac:dyDescent="0.2">
      <c r="A37" s="64"/>
      <c r="B37" s="56"/>
      <c r="C37" s="57"/>
      <c r="D37" s="66"/>
      <c r="E37" s="57"/>
    </row>
    <row r="38" spans="1:5" ht="9.75" customHeight="1" x14ac:dyDescent="0.2">
      <c r="A38" s="64"/>
      <c r="B38" s="60" t="s">
        <v>59</v>
      </c>
      <c r="C38" s="57"/>
      <c r="D38" s="66"/>
      <c r="E38" s="57"/>
    </row>
    <row r="39" spans="1:5" ht="9.75" customHeight="1" x14ac:dyDescent="0.2">
      <c r="A39" s="64" t="s">
        <v>60</v>
      </c>
      <c r="B39" s="62" t="s">
        <v>61</v>
      </c>
      <c r="C39" s="57"/>
      <c r="D39" s="66"/>
      <c r="E39" s="57"/>
    </row>
    <row r="40" spans="1:5" ht="9.75" customHeight="1" x14ac:dyDescent="0.2">
      <c r="A40" s="64"/>
      <c r="B40" s="62" t="s">
        <v>62</v>
      </c>
      <c r="C40" s="57"/>
      <c r="D40" s="66"/>
      <c r="E40" s="57"/>
    </row>
    <row r="41" spans="1:5" ht="14.25" customHeight="1" x14ac:dyDescent="0.2">
      <c r="A41" s="64"/>
      <c r="B41" s="63" t="s">
        <v>63</v>
      </c>
      <c r="C41" s="57"/>
      <c r="D41" s="66"/>
      <c r="E41" s="57"/>
    </row>
    <row r="42" spans="1:5" ht="9.75" customHeight="1" x14ac:dyDescent="0.2">
      <c r="A42" s="64"/>
      <c r="B42" s="63" t="s">
        <v>64</v>
      </c>
      <c r="C42" s="57"/>
      <c r="D42" s="66"/>
      <c r="E42" s="57"/>
    </row>
    <row r="43" spans="1:5" ht="9.75" customHeight="1" x14ac:dyDescent="0.2">
      <c r="A43" s="68"/>
      <c r="B43" s="69"/>
      <c r="C43" s="70"/>
      <c r="D43" s="71"/>
      <c r="E43" s="57"/>
    </row>
    <row r="44" spans="1:5" ht="9.75" customHeight="1" x14ac:dyDescent="0.2">
      <c r="A44" s="56"/>
      <c r="B44" s="56"/>
      <c r="C44" s="57"/>
      <c r="D44" s="57"/>
    </row>
    <row r="45" spans="1:5" ht="11.25" customHeight="1" x14ac:dyDescent="0.2">
      <c r="A45" s="150" t="s">
        <v>65</v>
      </c>
      <c r="B45" s="150"/>
      <c r="C45" s="150"/>
      <c r="D45" s="150"/>
    </row>
    <row r="46" spans="1:5" ht="15" customHeight="1" x14ac:dyDescent="0.2">
      <c r="A46" s="150"/>
      <c r="B46" s="150"/>
      <c r="C46" s="150"/>
      <c r="D46" s="150"/>
    </row>
    <row r="49" spans="2:2" ht="15" customHeight="1" x14ac:dyDescent="0.2">
      <c r="B49" s="97"/>
    </row>
    <row r="50" spans="2:2" ht="15" customHeight="1" x14ac:dyDescent="0.2">
      <c r="B50" s="98" t="s">
        <v>589</v>
      </c>
    </row>
    <row r="51" spans="2:2" ht="72.75" customHeight="1" x14ac:dyDescent="0.2">
      <c r="B51" s="99" t="s">
        <v>590</v>
      </c>
    </row>
    <row r="52" spans="2:2" ht="15" customHeight="1" x14ac:dyDescent="0.2">
      <c r="B52" s="98" t="s">
        <v>591</v>
      </c>
    </row>
    <row r="53" spans="2:2" ht="15" customHeight="1" x14ac:dyDescent="0.2">
      <c r="B53" s="98" t="s">
        <v>592</v>
      </c>
    </row>
    <row r="54" spans="2:2" ht="15" customHeight="1" x14ac:dyDescent="0.25">
      <c r="B54"/>
    </row>
    <row r="55" spans="2:2" ht="15" customHeight="1" x14ac:dyDescent="0.25">
      <c r="B55"/>
    </row>
    <row r="56" spans="2:2" ht="25.5" customHeight="1" x14ac:dyDescent="0.2">
      <c r="B56" s="100"/>
    </row>
    <row r="57" spans="2:2" ht="15" customHeight="1" x14ac:dyDescent="0.2">
      <c r="B57" s="101" t="s">
        <v>593</v>
      </c>
    </row>
    <row r="58" spans="2:2" ht="15" customHeight="1" x14ac:dyDescent="0.2">
      <c r="B58" s="101" t="s">
        <v>594</v>
      </c>
    </row>
  </sheetData>
  <mergeCells count="8">
    <mergeCell ref="A45:D46"/>
    <mergeCell ref="B6:D6"/>
    <mergeCell ref="B7:D7"/>
    <mergeCell ref="A1:B1"/>
    <mergeCell ref="A2:B2"/>
    <mergeCell ref="A3:B3"/>
    <mergeCell ref="A4:B4"/>
    <mergeCell ref="B5:D5"/>
  </mergeCells>
  <dataValidations count="3">
    <dataValidation type="list" allowBlank="1" showInputMessage="1" showErrorMessage="1" prompt="Escoger el corte de la información, ya se trimestral (1 al 4) o anual (Cuenta Pública)." sqref="D3" xr:uid="{00000000-0002-0000-0000-000000000000}">
      <formula1>"1,2,3,4,Cuenta Pública"</formula1>
    </dataValidation>
    <dataValidation type="list" allowBlank="1" showInputMessage="1" showErrorMessage="1" prompt="Escoger el corte de la información, ya se trimestral (1 al 4) o anual (4)." sqref="D4" xr:uid="{00000000-0002-0000-0000-000001000000}">
      <formula1>"1,2,3,4"</formula1>
    </dataValidation>
    <dataValidation type="list" allowBlank="1" showInputMessage="1" showErrorMessage="1" prompt="Escoger el tipo de periodicidad, de acuerdo con su presentación ya sea trimestral en la cuenta pública (Anual)." sqref="D2" xr:uid="{00000000-0002-0000-0000-000002000000}">
      <formula1>"Trimestral,Anual"</formula1>
    </dataValidation>
  </dataValidations>
  <hyperlinks>
    <hyperlink ref="A10" location="ACT!A6" display="ACT-01" xr:uid="{00000000-0004-0000-0000-000000000000}"/>
    <hyperlink ref="A11" location="ACT!A91" display="ACT-03" xr:uid="{00000000-0004-0000-0000-000001000000}"/>
    <hyperlink ref="A12" location="ESF!A6" display="ESF-01" xr:uid="{00000000-0004-0000-0000-000002000000}"/>
    <hyperlink ref="A13" location="ESF!A12" display="ESF-02" xr:uid="{00000000-0004-0000-0000-000003000000}"/>
    <hyperlink ref="A14" location="ESF!A17" display="ESF-03" xr:uid="{00000000-0004-0000-0000-000004000000}"/>
    <hyperlink ref="A15" location="ESF!A29" display="ESF-04" xr:uid="{00000000-0004-0000-0000-000005000000}"/>
    <hyperlink ref="A16" location="ESF!A38" display="ESF-05" xr:uid="{00000000-0004-0000-0000-000006000000}"/>
    <hyperlink ref="A17" location="ESF!A43" display="ESF-06" xr:uid="{00000000-0004-0000-0000-000007000000}"/>
    <hyperlink ref="A18" location="ESF!A47" display="ESF-07" xr:uid="{00000000-0004-0000-0000-000008000000}"/>
    <hyperlink ref="A19" location="ESF!A53" display="ESF-08" xr:uid="{00000000-0004-0000-0000-000009000000}"/>
    <hyperlink ref="A20" location="ESF!A76" display="ESF-09" xr:uid="{00000000-0004-0000-0000-00000A000000}"/>
    <hyperlink ref="A21" location="ESF!A92" display="ESF-10" xr:uid="{00000000-0004-0000-0000-00000B000000}"/>
    <hyperlink ref="A22" location="ESF!A98" display="ESF-11" xr:uid="{00000000-0004-0000-0000-00000C000000}"/>
    <hyperlink ref="A23" location="ESF!A109" display="ESF-12" xr:uid="{00000000-0004-0000-0000-00000D000000}"/>
    <hyperlink ref="A24" location="ESF!A126" display="ESF-13" xr:uid="{00000000-0004-0000-0000-00000E000000}"/>
    <hyperlink ref="A25" location="ESF!A143" display="ESF-14" xr:uid="{00000000-0004-0000-0000-00000F000000}"/>
    <hyperlink ref="A26" location="ESF!A151" display="ESF-15" xr:uid="{00000000-0004-0000-0000-000010000000}"/>
    <hyperlink ref="A27" location="ESF!A156" display="ESF-16" xr:uid="{00000000-0004-0000-0000-000011000000}"/>
    <hyperlink ref="A28" location="VHP!A6" display="VHP-01" xr:uid="{00000000-0004-0000-0000-000012000000}"/>
    <hyperlink ref="A29" location="VHP!A12" display="VHP-02" xr:uid="{00000000-0004-0000-0000-000013000000}"/>
    <hyperlink ref="A30" location="EFE!A6" display="EFE-01" xr:uid="{00000000-0004-0000-0000-000014000000}"/>
    <hyperlink ref="A31" location="EFE!A18" display="EFE-02" xr:uid="{00000000-0004-0000-0000-000015000000}"/>
    <hyperlink ref="A32" location="EFE!A45" display="EFE-03" xr:uid="{00000000-0004-0000-0000-000016000000}"/>
    <hyperlink ref="B35" location="Conciliacion_Ig!B4" display="CONCILIACIÓN ENTRE LOS INGRESOS PRESUPUESTARIOS Y CONTABLES" xr:uid="{00000000-0004-0000-0000-000017000000}"/>
    <hyperlink ref="B36" location="Conciliacion_Eg!B4" display="CONCILIACIÓN ENTRE LOS EGRESOS PRESUPUESTARIOS Y LOS GASTOS CONTABLES" xr:uid="{00000000-0004-0000-0000-000018000000}"/>
    <hyperlink ref="B39" location="Memoria!A8" display="CONTABLES" xr:uid="{00000000-0004-0000-0000-000019000000}"/>
    <hyperlink ref="B40" location="Memoria!A36" display="PRESUPUESTARIAS" xr:uid="{00000000-0004-0000-0000-00001A000000}"/>
    <hyperlink ref="B41" location="Memoria!B38" display="INGRESOS" xr:uid="{00000000-0004-0000-0000-00001B000000}"/>
    <hyperlink ref="B42" location="Memoria!B48" display="EGRESOS" xr:uid="{00000000-0004-0000-0000-00001C000000}"/>
  </hyperlinks>
  <printOptions horizontalCentered="1"/>
  <pageMargins left="0.70866141732283472" right="0.70866141732283472" top="0.74803149606299213" bottom="0.74803149606299213" header="0" footer="0"/>
  <pageSetup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14"/>
  <sheetViews>
    <sheetView topLeftCell="A135" workbookViewId="0">
      <selection activeCell="C228" sqref="C228"/>
    </sheetView>
  </sheetViews>
  <sheetFormatPr baseColWidth="10" defaultColWidth="14.42578125" defaultRowHeight="15" x14ac:dyDescent="0.25"/>
  <cols>
    <col min="1" max="1" width="10" style="73" customWidth="1"/>
    <col min="2" max="2" width="72.85546875" style="73" customWidth="1"/>
    <col min="3" max="3" width="15.85546875" style="73" customWidth="1"/>
    <col min="4" max="4" width="11.140625" style="73" customWidth="1"/>
    <col min="5" max="5" width="14" style="73" customWidth="1"/>
    <col min="6" max="26" width="9.140625" style="73" customWidth="1"/>
    <col min="27" max="16384" width="14.42578125" style="73"/>
  </cols>
  <sheetData>
    <row r="1" spans="1:5" x14ac:dyDescent="0.25">
      <c r="A1" s="163" t="str">
        <f>'Notas a los Edos Financieros'!A1</f>
        <v>Municipio Moroleón Guanajuato</v>
      </c>
      <c r="B1" s="164"/>
      <c r="C1" s="164"/>
      <c r="D1" s="38" t="s">
        <v>0</v>
      </c>
      <c r="E1" s="53">
        <f>'Notas a los Edos Financieros'!D1</f>
        <v>2026</v>
      </c>
    </row>
    <row r="2" spans="1:5" x14ac:dyDescent="0.25">
      <c r="A2" s="163" t="s">
        <v>66</v>
      </c>
      <c r="B2" s="164"/>
      <c r="C2" s="164"/>
      <c r="D2" s="38" t="s">
        <v>2</v>
      </c>
      <c r="E2" s="53" t="str">
        <f>'Notas a los Edos Financieros'!D2</f>
        <v>Trimestral</v>
      </c>
    </row>
    <row r="3" spans="1:5" x14ac:dyDescent="0.25">
      <c r="A3" s="163" t="str">
        <f>'Notas a los Edos Financieros'!A3</f>
        <v>Del 01 de enero al 30 de Septiembre de 2026</v>
      </c>
      <c r="B3" s="164"/>
      <c r="C3" s="164"/>
      <c r="D3" s="38" t="s">
        <v>3</v>
      </c>
      <c r="E3" s="53">
        <f>'Notas a los Edos Financieros'!D3</f>
        <v>3</v>
      </c>
    </row>
    <row r="4" spans="1:5" x14ac:dyDescent="0.25">
      <c r="A4" s="163" t="s">
        <v>4</v>
      </c>
      <c r="B4" s="164"/>
      <c r="C4" s="164"/>
      <c r="D4" s="39"/>
      <c r="E4" s="39"/>
    </row>
    <row r="5" spans="1:5" x14ac:dyDescent="0.25">
      <c r="A5" s="165" t="s">
        <v>67</v>
      </c>
      <c r="B5" s="165"/>
      <c r="C5" s="165"/>
      <c r="D5" s="165"/>
      <c r="E5" s="165"/>
    </row>
    <row r="6" spans="1:5" x14ac:dyDescent="0.25">
      <c r="A6" s="74"/>
      <c r="B6" s="74"/>
      <c r="C6" s="74"/>
      <c r="D6" s="89"/>
      <c r="E6" s="74"/>
    </row>
    <row r="7" spans="1:5" x14ac:dyDescent="0.25">
      <c r="A7" s="161" t="s">
        <v>68</v>
      </c>
      <c r="B7" s="161"/>
      <c r="C7" s="161"/>
      <c r="D7" s="161"/>
      <c r="E7" s="161"/>
    </row>
    <row r="8" spans="1:5" x14ac:dyDescent="0.2">
      <c r="A8" s="109" t="s">
        <v>69</v>
      </c>
      <c r="B8" s="109" t="s">
        <v>70</v>
      </c>
      <c r="C8" s="109" t="s">
        <v>71</v>
      </c>
      <c r="D8" s="110" t="s">
        <v>72</v>
      </c>
      <c r="E8" s="111" t="s">
        <v>73</v>
      </c>
    </row>
    <row r="9" spans="1:5" x14ac:dyDescent="0.2">
      <c r="A9" s="112">
        <v>4000</v>
      </c>
      <c r="B9" s="113" t="s">
        <v>10</v>
      </c>
      <c r="C9" s="114">
        <f>SUM(C10+C57+C69)</f>
        <v>292147238.26999998</v>
      </c>
      <c r="D9" s="115">
        <v>1</v>
      </c>
      <c r="E9" s="116" t="str">
        <f>IF(OR(C9&lt;&gt;0,C10&lt;&gt;0,C11&lt;&gt;0,C12&lt;&gt;0,C13&lt;&gt;0,C14&lt;&gt;0,C15&lt;&gt;0,C16&lt;&gt;0,C17&lt;&gt;0,C18&lt;&gt;0,C19&lt;&gt;0,C20&lt;&gt;0,C21&lt;&gt;0,C22&lt;&gt;0,C23&lt;&gt;0,C24&lt;&gt;0,C25&lt;&gt;0,C26&lt;&gt;0,C27&lt;&gt;0,C28&lt;&gt;0,C29&lt;&gt;0,C30&lt;&gt;0,C31&lt;&gt;0,C32&lt;&gt;0,C33&lt;&gt;0,C34&lt;&gt;0,C35&lt;&gt;0,C36&lt;&gt;0,C37&lt;&gt;0,C38&lt;&gt;0,C39&lt;&gt;0,C40&lt;&gt;0,C41&lt;&gt;0,C42&lt;&gt;0,C43&lt;&gt;0,C44&lt;&gt;0,C45&lt;&gt;0,C46&lt;&gt;0,C47&lt;&gt;0,C48&lt;&gt;0,C49&lt;&gt;0,C50&lt;&gt;0,C51&lt;&gt;0,C52&lt;&gt;0,C53&lt;&gt;0,C54&lt;&gt;0,C55&lt;&gt;0,C56&lt;&gt;0,C57&lt;&gt;0,C58&lt;&gt;0,C59&lt;&gt;0,C60&lt;&gt;0,C61&lt;&gt;0,C62&lt;&gt;0,C63&lt;&gt;0,C64&lt;&gt;0,C65&lt;&gt;0,C66&lt;&gt;0,C67&lt;&gt;0,C68&lt;&gt;0,C69&lt;&gt;0,C70&lt;&gt;0,C71&lt;&gt;0,C72&lt;&gt;0,C73&lt;&gt;0,C74&lt;&gt;0,C75&lt;&gt;0,C76&lt;&gt;0,C77&lt;&gt;0,C78&lt;&gt;0,C79&lt;&gt;0,C80&lt;&gt;0,C81&lt;&gt;0,C82&lt;&gt;0,C83&lt;&gt;0,C84&lt;&gt;0,C85&lt;&gt;0,C86&lt;&gt;0,C87&lt;&gt;0,C88&lt;&gt;0,C89&lt;&gt;0,C90&lt;&gt;0),"","SIN INFORMACIÓN QUE REVELAR")</f>
        <v/>
      </c>
    </row>
    <row r="10" spans="1:5" x14ac:dyDescent="0.2">
      <c r="A10" s="112">
        <v>4100</v>
      </c>
      <c r="B10" s="113" t="s">
        <v>74</v>
      </c>
      <c r="C10" s="114">
        <f>SUM(C11+C21+C27+C30+C36+C39+C48)</f>
        <v>66531223.050000004</v>
      </c>
      <c r="D10" s="117">
        <f>C10/$C$9</f>
        <v>0.22773182263839309</v>
      </c>
      <c r="E10" s="116"/>
    </row>
    <row r="11" spans="1:5" x14ac:dyDescent="0.2">
      <c r="A11" s="112">
        <v>4110</v>
      </c>
      <c r="B11" s="113" t="s">
        <v>75</v>
      </c>
      <c r="C11" s="114">
        <f>SUM(C12:C20)</f>
        <v>37107947.920000002</v>
      </c>
      <c r="D11" s="117">
        <f>C11/$C$9</f>
        <v>0.1270179658029324</v>
      </c>
      <c r="E11" s="116"/>
    </row>
    <row r="12" spans="1:5" x14ac:dyDescent="0.2">
      <c r="A12" s="118">
        <v>4111</v>
      </c>
      <c r="B12" s="119" t="s">
        <v>76</v>
      </c>
      <c r="C12" s="120">
        <v>0</v>
      </c>
      <c r="D12" s="121">
        <f t="shared" ref="D12:D75" si="0">C12/$C$9</f>
        <v>0</v>
      </c>
      <c r="E12" s="116"/>
    </row>
    <row r="13" spans="1:5" x14ac:dyDescent="0.2">
      <c r="A13" s="118">
        <v>4112</v>
      </c>
      <c r="B13" s="119" t="s">
        <v>77</v>
      </c>
      <c r="C13" s="120">
        <v>36239071.719999999</v>
      </c>
      <c r="D13" s="121">
        <f t="shared" si="0"/>
        <v>0.12404386204229033</v>
      </c>
      <c r="E13" s="116"/>
    </row>
    <row r="14" spans="1:5" x14ac:dyDescent="0.2">
      <c r="A14" s="118">
        <v>4113</v>
      </c>
      <c r="B14" s="119" t="s">
        <v>78</v>
      </c>
      <c r="C14" s="120">
        <v>0</v>
      </c>
      <c r="D14" s="121">
        <f t="shared" si="0"/>
        <v>0</v>
      </c>
      <c r="E14" s="116"/>
    </row>
    <row r="15" spans="1:5" x14ac:dyDescent="0.2">
      <c r="A15" s="118">
        <v>4114</v>
      </c>
      <c r="B15" s="119" t="s">
        <v>79</v>
      </c>
      <c r="C15" s="120">
        <v>0</v>
      </c>
      <c r="D15" s="121">
        <f t="shared" si="0"/>
        <v>0</v>
      </c>
      <c r="E15" s="116"/>
    </row>
    <row r="16" spans="1:5" x14ac:dyDescent="0.2">
      <c r="A16" s="118">
        <v>4115</v>
      </c>
      <c r="B16" s="119" t="s">
        <v>80</v>
      </c>
      <c r="C16" s="120">
        <v>0</v>
      </c>
      <c r="D16" s="121">
        <f t="shared" si="0"/>
        <v>0</v>
      </c>
      <c r="E16" s="116"/>
    </row>
    <row r="17" spans="1:5" x14ac:dyDescent="0.2">
      <c r="A17" s="118">
        <v>4116</v>
      </c>
      <c r="B17" s="119" t="s">
        <v>81</v>
      </c>
      <c r="C17" s="120">
        <v>0</v>
      </c>
      <c r="D17" s="121">
        <f t="shared" si="0"/>
        <v>0</v>
      </c>
      <c r="E17" s="116"/>
    </row>
    <row r="18" spans="1:5" x14ac:dyDescent="0.2">
      <c r="A18" s="118">
        <v>4117</v>
      </c>
      <c r="B18" s="119" t="s">
        <v>82</v>
      </c>
      <c r="C18" s="120">
        <v>868876.2</v>
      </c>
      <c r="D18" s="121">
        <f t="shared" si="0"/>
        <v>2.9741037606420637E-3</v>
      </c>
      <c r="E18" s="116"/>
    </row>
    <row r="19" spans="1:5" ht="22.5" hidden="1" customHeight="1" x14ac:dyDescent="0.2">
      <c r="A19" s="118">
        <v>4118</v>
      </c>
      <c r="B19" s="122" t="s">
        <v>83</v>
      </c>
      <c r="C19" s="120">
        <v>0</v>
      </c>
      <c r="D19" s="121">
        <f t="shared" si="0"/>
        <v>0</v>
      </c>
      <c r="E19" s="116"/>
    </row>
    <row r="20" spans="1:5" ht="15" hidden="1" customHeight="1" x14ac:dyDescent="0.2">
      <c r="A20" s="118">
        <v>4119</v>
      </c>
      <c r="B20" s="119" t="s">
        <v>84</v>
      </c>
      <c r="C20" s="120">
        <v>0</v>
      </c>
      <c r="D20" s="121">
        <f t="shared" si="0"/>
        <v>0</v>
      </c>
      <c r="E20" s="116"/>
    </row>
    <row r="21" spans="1:5" ht="15" hidden="1" customHeight="1" x14ac:dyDescent="0.2">
      <c r="A21" s="112">
        <v>4120</v>
      </c>
      <c r="B21" s="113" t="s">
        <v>85</v>
      </c>
      <c r="C21" s="114">
        <f>SUM(C22:C26)</f>
        <v>0</v>
      </c>
      <c r="D21" s="117">
        <f t="shared" si="0"/>
        <v>0</v>
      </c>
      <c r="E21" s="116"/>
    </row>
    <row r="22" spans="1:5" ht="15" hidden="1" customHeight="1" x14ac:dyDescent="0.2">
      <c r="A22" s="118">
        <v>4121</v>
      </c>
      <c r="B22" s="119" t="s">
        <v>86</v>
      </c>
      <c r="C22" s="120">
        <v>0</v>
      </c>
      <c r="D22" s="121">
        <f t="shared" si="0"/>
        <v>0</v>
      </c>
      <c r="E22" s="116"/>
    </row>
    <row r="23" spans="1:5" ht="15" hidden="1" customHeight="1" x14ac:dyDescent="0.2">
      <c r="A23" s="118">
        <v>4122</v>
      </c>
      <c r="B23" s="119" t="s">
        <v>87</v>
      </c>
      <c r="C23" s="120">
        <v>0</v>
      </c>
      <c r="D23" s="121">
        <f t="shared" si="0"/>
        <v>0</v>
      </c>
      <c r="E23" s="116"/>
    </row>
    <row r="24" spans="1:5" ht="15" hidden="1" customHeight="1" x14ac:dyDescent="0.2">
      <c r="A24" s="118">
        <v>4123</v>
      </c>
      <c r="B24" s="119" t="s">
        <v>88</v>
      </c>
      <c r="C24" s="120">
        <v>0</v>
      </c>
      <c r="D24" s="121">
        <f t="shared" si="0"/>
        <v>0</v>
      </c>
      <c r="E24" s="116"/>
    </row>
    <row r="25" spans="1:5" ht="15" hidden="1" customHeight="1" x14ac:dyDescent="0.2">
      <c r="A25" s="118">
        <v>4124</v>
      </c>
      <c r="B25" s="119" t="s">
        <v>89</v>
      </c>
      <c r="C25" s="120">
        <v>0</v>
      </c>
      <c r="D25" s="121">
        <f t="shared" si="0"/>
        <v>0</v>
      </c>
      <c r="E25" s="116"/>
    </row>
    <row r="26" spans="1:5" ht="15" hidden="1" customHeight="1" x14ac:dyDescent="0.2">
      <c r="A26" s="118">
        <v>4129</v>
      </c>
      <c r="B26" s="119" t="s">
        <v>90</v>
      </c>
      <c r="C26" s="120">
        <v>0</v>
      </c>
      <c r="D26" s="121">
        <f t="shared" si="0"/>
        <v>0</v>
      </c>
      <c r="E26" s="116"/>
    </row>
    <row r="27" spans="1:5" ht="15" hidden="1" customHeight="1" x14ac:dyDescent="0.2">
      <c r="A27" s="112">
        <v>4130</v>
      </c>
      <c r="B27" s="113" t="s">
        <v>91</v>
      </c>
      <c r="C27" s="114">
        <f>SUM(C28:C29)</f>
        <v>0</v>
      </c>
      <c r="D27" s="117">
        <f t="shared" si="0"/>
        <v>0</v>
      </c>
      <c r="E27" s="116"/>
    </row>
    <row r="28" spans="1:5" ht="15" hidden="1" customHeight="1" x14ac:dyDescent="0.2">
      <c r="A28" s="118">
        <v>4131</v>
      </c>
      <c r="B28" s="119" t="s">
        <v>92</v>
      </c>
      <c r="C28" s="120">
        <v>0</v>
      </c>
      <c r="D28" s="121">
        <f t="shared" si="0"/>
        <v>0</v>
      </c>
      <c r="E28" s="116"/>
    </row>
    <row r="29" spans="1:5" ht="22.5" hidden="1" customHeight="1" x14ac:dyDescent="0.2">
      <c r="A29" s="118">
        <v>4132</v>
      </c>
      <c r="B29" s="122" t="s">
        <v>93</v>
      </c>
      <c r="C29" s="120">
        <v>0</v>
      </c>
      <c r="D29" s="121">
        <f t="shared" si="0"/>
        <v>0</v>
      </c>
      <c r="E29" s="116"/>
    </row>
    <row r="30" spans="1:5" x14ac:dyDescent="0.2">
      <c r="A30" s="112">
        <v>4140</v>
      </c>
      <c r="B30" s="113" t="s">
        <v>94</v>
      </c>
      <c r="C30" s="114">
        <f>SUM(C31:C35)</f>
        <v>14322623.99</v>
      </c>
      <c r="D30" s="117">
        <f t="shared" si="0"/>
        <v>4.9025361577312444E-2</v>
      </c>
      <c r="E30" s="116"/>
    </row>
    <row r="31" spans="1:5" x14ac:dyDescent="0.2">
      <c r="A31" s="118">
        <v>4141</v>
      </c>
      <c r="B31" s="119" t="s">
        <v>95</v>
      </c>
      <c r="C31" s="120">
        <v>0</v>
      </c>
      <c r="D31" s="121">
        <f t="shared" si="0"/>
        <v>0</v>
      </c>
      <c r="E31" s="116"/>
    </row>
    <row r="32" spans="1:5" x14ac:dyDescent="0.2">
      <c r="A32" s="118">
        <v>4143</v>
      </c>
      <c r="B32" s="119" t="s">
        <v>96</v>
      </c>
      <c r="C32" s="120">
        <v>14322623.99</v>
      </c>
      <c r="D32" s="121">
        <f t="shared" si="0"/>
        <v>4.9025361577312444E-2</v>
      </c>
      <c r="E32" s="116"/>
    </row>
    <row r="33" spans="1:5" ht="15" hidden="1" customHeight="1" x14ac:dyDescent="0.2">
      <c r="A33" s="118">
        <v>4144</v>
      </c>
      <c r="B33" s="119" t="s">
        <v>97</v>
      </c>
      <c r="C33" s="120">
        <v>0</v>
      </c>
      <c r="D33" s="121">
        <f t="shared" si="0"/>
        <v>0</v>
      </c>
      <c r="E33" s="116"/>
    </row>
    <row r="34" spans="1:5" ht="22.5" hidden="1" customHeight="1" x14ac:dyDescent="0.2">
      <c r="A34" s="118">
        <v>4145</v>
      </c>
      <c r="B34" s="122" t="s">
        <v>98</v>
      </c>
      <c r="C34" s="120">
        <v>0</v>
      </c>
      <c r="D34" s="121">
        <f t="shared" si="0"/>
        <v>0</v>
      </c>
      <c r="E34" s="116"/>
    </row>
    <row r="35" spans="1:5" ht="15" hidden="1" customHeight="1" x14ac:dyDescent="0.2">
      <c r="A35" s="118">
        <v>4149</v>
      </c>
      <c r="B35" s="119" t="s">
        <v>99</v>
      </c>
      <c r="C35" s="120">
        <v>0</v>
      </c>
      <c r="D35" s="121">
        <f t="shared" si="0"/>
        <v>0</v>
      </c>
      <c r="E35" s="116"/>
    </row>
    <row r="36" spans="1:5" x14ac:dyDescent="0.2">
      <c r="A36" s="112">
        <v>4150</v>
      </c>
      <c r="B36" s="113" t="s">
        <v>100</v>
      </c>
      <c r="C36" s="114">
        <f>SUM(C37:C38)</f>
        <v>10892974.07</v>
      </c>
      <c r="D36" s="117">
        <f t="shared" si="0"/>
        <v>3.7285904650355813E-2</v>
      </c>
      <c r="E36" s="116"/>
    </row>
    <row r="37" spans="1:5" x14ac:dyDescent="0.2">
      <c r="A37" s="118">
        <v>4151</v>
      </c>
      <c r="B37" s="119" t="s">
        <v>100</v>
      </c>
      <c r="C37" s="120">
        <v>10892974.07</v>
      </c>
      <c r="D37" s="121">
        <f t="shared" si="0"/>
        <v>3.7285904650355813E-2</v>
      </c>
      <c r="E37" s="116"/>
    </row>
    <row r="38" spans="1:5" ht="22.5" hidden="1" customHeight="1" x14ac:dyDescent="0.2">
      <c r="A38" s="118">
        <v>4154</v>
      </c>
      <c r="B38" s="122" t="s">
        <v>101</v>
      </c>
      <c r="C38" s="120">
        <v>0</v>
      </c>
      <c r="D38" s="121">
        <f t="shared" si="0"/>
        <v>0</v>
      </c>
      <c r="E38" s="116"/>
    </row>
    <row r="39" spans="1:5" x14ac:dyDescent="0.2">
      <c r="A39" s="112">
        <v>4160</v>
      </c>
      <c r="B39" s="113" t="s">
        <v>102</v>
      </c>
      <c r="C39" s="114">
        <f>SUM(C40:C47)</f>
        <v>4207677.07</v>
      </c>
      <c r="D39" s="117">
        <f t="shared" si="0"/>
        <v>1.4402590607792434E-2</v>
      </c>
      <c r="E39" s="116"/>
    </row>
    <row r="40" spans="1:5" ht="15" hidden="1" customHeight="1" x14ac:dyDescent="0.2">
      <c r="A40" s="118">
        <v>4161</v>
      </c>
      <c r="B40" s="119" t="s">
        <v>103</v>
      </c>
      <c r="C40" s="120">
        <v>0</v>
      </c>
      <c r="D40" s="121">
        <f t="shared" si="0"/>
        <v>0</v>
      </c>
      <c r="E40" s="116"/>
    </row>
    <row r="41" spans="1:5" x14ac:dyDescent="0.2">
      <c r="A41" s="118">
        <v>4162</v>
      </c>
      <c r="B41" s="119" t="s">
        <v>104</v>
      </c>
      <c r="C41" s="120">
        <v>3756184.95</v>
      </c>
      <c r="D41" s="121">
        <f t="shared" si="0"/>
        <v>1.2857163984307687E-2</v>
      </c>
      <c r="E41" s="116"/>
    </row>
    <row r="42" spans="1:5" x14ac:dyDescent="0.2">
      <c r="A42" s="118">
        <v>4163</v>
      </c>
      <c r="B42" s="119" t="s">
        <v>105</v>
      </c>
      <c r="C42" s="120">
        <v>94557</v>
      </c>
      <c r="D42" s="121">
        <f t="shared" si="0"/>
        <v>3.2366213885825346E-4</v>
      </c>
      <c r="E42" s="116"/>
    </row>
    <row r="43" spans="1:5" ht="15" hidden="1" customHeight="1" x14ac:dyDescent="0.2">
      <c r="A43" s="118">
        <v>4164</v>
      </c>
      <c r="B43" s="119" t="s">
        <v>106</v>
      </c>
      <c r="C43" s="120">
        <v>0</v>
      </c>
      <c r="D43" s="121">
        <f t="shared" si="0"/>
        <v>0</v>
      </c>
      <c r="E43" s="116"/>
    </row>
    <row r="44" spans="1:5" x14ac:dyDescent="0.2">
      <c r="A44" s="118">
        <v>4165</v>
      </c>
      <c r="B44" s="119" t="s">
        <v>107</v>
      </c>
      <c r="C44" s="120">
        <v>19430</v>
      </c>
      <c r="D44" s="121">
        <f t="shared" si="0"/>
        <v>6.6507560075043261E-5</v>
      </c>
      <c r="E44" s="116"/>
    </row>
    <row r="45" spans="1:5" ht="22.5" hidden="1" customHeight="1" x14ac:dyDescent="0.2">
      <c r="A45" s="118">
        <v>4166</v>
      </c>
      <c r="B45" s="122" t="s">
        <v>108</v>
      </c>
      <c r="C45" s="120">
        <v>0</v>
      </c>
      <c r="D45" s="121">
        <f t="shared" si="0"/>
        <v>0</v>
      </c>
      <c r="E45" s="116"/>
    </row>
    <row r="46" spans="1:5" ht="15" hidden="1" customHeight="1" x14ac:dyDescent="0.2">
      <c r="A46" s="118">
        <v>4168</v>
      </c>
      <c r="B46" s="119" t="s">
        <v>109</v>
      </c>
      <c r="C46" s="120">
        <v>0</v>
      </c>
      <c r="D46" s="121">
        <f t="shared" si="0"/>
        <v>0</v>
      </c>
      <c r="E46" s="116"/>
    </row>
    <row r="47" spans="1:5" x14ac:dyDescent="0.2">
      <c r="A47" s="118">
        <v>4169</v>
      </c>
      <c r="B47" s="119" t="s">
        <v>110</v>
      </c>
      <c r="C47" s="120">
        <v>337505.12</v>
      </c>
      <c r="D47" s="121">
        <f t="shared" si="0"/>
        <v>1.1552569245514505E-3</v>
      </c>
      <c r="E47" s="116"/>
    </row>
    <row r="48" spans="1:5" ht="15" hidden="1" customHeight="1" x14ac:dyDescent="0.2">
      <c r="A48" s="112">
        <v>4170</v>
      </c>
      <c r="B48" s="113" t="s">
        <v>111</v>
      </c>
      <c r="C48" s="114">
        <f>SUM(C49:C56)</f>
        <v>0</v>
      </c>
      <c r="D48" s="117">
        <f t="shared" si="0"/>
        <v>0</v>
      </c>
      <c r="E48" s="116"/>
    </row>
    <row r="49" spans="1:5" ht="15" hidden="1" customHeight="1" x14ac:dyDescent="0.2">
      <c r="A49" s="118">
        <v>4171</v>
      </c>
      <c r="B49" s="119" t="s">
        <v>112</v>
      </c>
      <c r="C49" s="120">
        <v>0</v>
      </c>
      <c r="D49" s="121">
        <f t="shared" si="0"/>
        <v>0</v>
      </c>
      <c r="E49" s="116"/>
    </row>
    <row r="50" spans="1:5" ht="15" hidden="1" customHeight="1" x14ac:dyDescent="0.2">
      <c r="A50" s="118">
        <v>4172</v>
      </c>
      <c r="B50" s="119" t="s">
        <v>113</v>
      </c>
      <c r="C50" s="120">
        <v>0</v>
      </c>
      <c r="D50" s="121">
        <f t="shared" si="0"/>
        <v>0</v>
      </c>
      <c r="E50" s="116"/>
    </row>
    <row r="51" spans="1:5" ht="22.5" hidden="1" customHeight="1" x14ac:dyDescent="0.2">
      <c r="A51" s="118">
        <v>4173</v>
      </c>
      <c r="B51" s="122" t="s">
        <v>114</v>
      </c>
      <c r="C51" s="120">
        <v>0</v>
      </c>
      <c r="D51" s="121">
        <f t="shared" si="0"/>
        <v>0</v>
      </c>
      <c r="E51" s="116"/>
    </row>
    <row r="52" spans="1:5" ht="22.5" hidden="1" customHeight="1" x14ac:dyDescent="0.2">
      <c r="A52" s="118">
        <v>4174</v>
      </c>
      <c r="B52" s="122" t="s">
        <v>115</v>
      </c>
      <c r="C52" s="120">
        <v>0</v>
      </c>
      <c r="D52" s="121">
        <f t="shared" si="0"/>
        <v>0</v>
      </c>
      <c r="E52" s="116"/>
    </row>
    <row r="53" spans="1:5" ht="22.5" hidden="1" customHeight="1" x14ac:dyDescent="0.2">
      <c r="A53" s="118">
        <v>4175</v>
      </c>
      <c r="B53" s="122" t="s">
        <v>116</v>
      </c>
      <c r="C53" s="120">
        <v>0</v>
      </c>
      <c r="D53" s="121">
        <f t="shared" si="0"/>
        <v>0</v>
      </c>
      <c r="E53" s="116"/>
    </row>
    <row r="54" spans="1:5" ht="22.5" hidden="1" customHeight="1" x14ac:dyDescent="0.2">
      <c r="A54" s="118">
        <v>4176</v>
      </c>
      <c r="B54" s="122" t="s">
        <v>117</v>
      </c>
      <c r="C54" s="120">
        <v>0</v>
      </c>
      <c r="D54" s="121">
        <f t="shared" si="0"/>
        <v>0</v>
      </c>
      <c r="E54" s="116"/>
    </row>
    <row r="55" spans="1:5" ht="22.5" hidden="1" customHeight="1" x14ac:dyDescent="0.2">
      <c r="A55" s="118">
        <v>4177</v>
      </c>
      <c r="B55" s="122" t="s">
        <v>118</v>
      </c>
      <c r="C55" s="120">
        <v>0</v>
      </c>
      <c r="D55" s="121">
        <f t="shared" si="0"/>
        <v>0</v>
      </c>
      <c r="E55" s="116"/>
    </row>
    <row r="56" spans="1:5" ht="22.5" hidden="1" customHeight="1" x14ac:dyDescent="0.2">
      <c r="A56" s="118">
        <v>4178</v>
      </c>
      <c r="B56" s="122" t="s">
        <v>119</v>
      </c>
      <c r="C56" s="120">
        <v>0</v>
      </c>
      <c r="D56" s="121">
        <f t="shared" si="0"/>
        <v>0</v>
      </c>
      <c r="E56" s="116"/>
    </row>
    <row r="57" spans="1:5" ht="33.75" x14ac:dyDescent="0.2">
      <c r="A57" s="112">
        <v>4200</v>
      </c>
      <c r="B57" s="123" t="s">
        <v>120</v>
      </c>
      <c r="C57" s="114">
        <f>+C58+C64</f>
        <v>225616015.21999997</v>
      </c>
      <c r="D57" s="117">
        <f t="shared" si="0"/>
        <v>0.77226817736160691</v>
      </c>
      <c r="E57" s="116"/>
    </row>
    <row r="58" spans="1:5" ht="22.5" x14ac:dyDescent="0.2">
      <c r="A58" s="112">
        <v>4210</v>
      </c>
      <c r="B58" s="123" t="s">
        <v>121</v>
      </c>
      <c r="C58" s="114">
        <f>SUM(C59:C63)</f>
        <v>200496983.08999997</v>
      </c>
      <c r="D58" s="117">
        <f t="shared" si="0"/>
        <v>0.68628744970268174</v>
      </c>
      <c r="E58" s="116"/>
    </row>
    <row r="59" spans="1:5" x14ac:dyDescent="0.2">
      <c r="A59" s="118">
        <v>4211</v>
      </c>
      <c r="B59" s="119" t="s">
        <v>122</v>
      </c>
      <c r="C59" s="120">
        <v>137340499.00999999</v>
      </c>
      <c r="D59" s="121">
        <f t="shared" si="0"/>
        <v>0.47010712756788436</v>
      </c>
      <c r="E59" s="116"/>
    </row>
    <row r="60" spans="1:5" x14ac:dyDescent="0.2">
      <c r="A60" s="118">
        <v>4212</v>
      </c>
      <c r="B60" s="119" t="s">
        <v>123</v>
      </c>
      <c r="C60" s="120">
        <v>61187689.130000003</v>
      </c>
      <c r="D60" s="121">
        <f t="shared" si="0"/>
        <v>0.20944127177902966</v>
      </c>
      <c r="E60" s="116"/>
    </row>
    <row r="61" spans="1:5" x14ac:dyDescent="0.2">
      <c r="A61" s="118">
        <v>4213</v>
      </c>
      <c r="B61" s="119" t="s">
        <v>124</v>
      </c>
      <c r="C61" s="120">
        <v>0</v>
      </c>
      <c r="D61" s="121">
        <f t="shared" si="0"/>
        <v>0</v>
      </c>
      <c r="E61" s="116"/>
    </row>
    <row r="62" spans="1:5" x14ac:dyDescent="0.2">
      <c r="A62" s="118">
        <v>4214</v>
      </c>
      <c r="B62" s="119" t="s">
        <v>125</v>
      </c>
      <c r="C62" s="120">
        <v>1968794.95</v>
      </c>
      <c r="D62" s="121">
        <f t="shared" si="0"/>
        <v>6.739050355767719E-3</v>
      </c>
      <c r="E62" s="116"/>
    </row>
    <row r="63" spans="1:5" x14ac:dyDescent="0.2">
      <c r="A63" s="118">
        <v>4215</v>
      </c>
      <c r="B63" s="119" t="s">
        <v>126</v>
      </c>
      <c r="C63" s="120">
        <v>0</v>
      </c>
      <c r="D63" s="121">
        <f t="shared" si="0"/>
        <v>0</v>
      </c>
      <c r="E63" s="116"/>
    </row>
    <row r="64" spans="1:5" x14ac:dyDescent="0.2">
      <c r="A64" s="112">
        <v>4220</v>
      </c>
      <c r="B64" s="113" t="s">
        <v>127</v>
      </c>
      <c r="C64" s="114">
        <f>SUM(C65:C68)</f>
        <v>25119032.129999999</v>
      </c>
      <c r="D64" s="117">
        <f t="shared" si="0"/>
        <v>8.5980727658925199E-2</v>
      </c>
      <c r="E64" s="116"/>
    </row>
    <row r="65" spans="1:5" x14ac:dyDescent="0.2">
      <c r="A65" s="118">
        <v>4221</v>
      </c>
      <c r="B65" s="119" t="s">
        <v>128</v>
      </c>
      <c r="C65" s="120">
        <v>25119032.129999999</v>
      </c>
      <c r="D65" s="121">
        <f t="shared" si="0"/>
        <v>8.5980727658925199E-2</v>
      </c>
      <c r="E65" s="116"/>
    </row>
    <row r="66" spans="1:5" ht="15" hidden="1" customHeight="1" x14ac:dyDescent="0.2">
      <c r="A66" s="118">
        <v>4223</v>
      </c>
      <c r="B66" s="119" t="s">
        <v>129</v>
      </c>
      <c r="C66" s="120">
        <v>0</v>
      </c>
      <c r="D66" s="121">
        <f t="shared" si="0"/>
        <v>0</v>
      </c>
      <c r="E66" s="116"/>
    </row>
    <row r="67" spans="1:5" ht="15" hidden="1" customHeight="1" x14ac:dyDescent="0.2">
      <c r="A67" s="118">
        <v>4225</v>
      </c>
      <c r="B67" s="119" t="s">
        <v>130</v>
      </c>
      <c r="C67" s="120">
        <v>0</v>
      </c>
      <c r="D67" s="121">
        <f t="shared" si="0"/>
        <v>0</v>
      </c>
      <c r="E67" s="116"/>
    </row>
    <row r="68" spans="1:5" ht="15" hidden="1" customHeight="1" x14ac:dyDescent="0.2">
      <c r="A68" s="118">
        <v>4227</v>
      </c>
      <c r="B68" s="119" t="s">
        <v>131</v>
      </c>
      <c r="C68" s="120">
        <v>0</v>
      </c>
      <c r="D68" s="121">
        <f t="shared" si="0"/>
        <v>0</v>
      </c>
      <c r="E68" s="116"/>
    </row>
    <row r="69" spans="1:5" ht="15" hidden="1" customHeight="1" x14ac:dyDescent="0.2">
      <c r="A69" s="124">
        <v>4300</v>
      </c>
      <c r="B69" s="113" t="s">
        <v>132</v>
      </c>
      <c r="C69" s="114">
        <f>C70+C73+C79+C81+C83</f>
        <v>0</v>
      </c>
      <c r="D69" s="117">
        <f t="shared" si="0"/>
        <v>0</v>
      </c>
      <c r="E69" s="119"/>
    </row>
    <row r="70" spans="1:5" ht="15" hidden="1" customHeight="1" x14ac:dyDescent="0.2">
      <c r="A70" s="124">
        <v>4310</v>
      </c>
      <c r="B70" s="113" t="s">
        <v>133</v>
      </c>
      <c r="C70" s="114">
        <f>SUM(C71:C72)</f>
        <v>0</v>
      </c>
      <c r="D70" s="117">
        <f t="shared" si="0"/>
        <v>0</v>
      </c>
      <c r="E70" s="119"/>
    </row>
    <row r="71" spans="1:5" ht="15" hidden="1" customHeight="1" x14ac:dyDescent="0.2">
      <c r="A71" s="125">
        <v>4311</v>
      </c>
      <c r="B71" s="119" t="s">
        <v>134</v>
      </c>
      <c r="C71" s="120">
        <v>0</v>
      </c>
      <c r="D71" s="121">
        <f t="shared" si="0"/>
        <v>0</v>
      </c>
      <c r="E71" s="119"/>
    </row>
    <row r="72" spans="1:5" ht="15" hidden="1" customHeight="1" x14ac:dyDescent="0.2">
      <c r="A72" s="125">
        <v>4319</v>
      </c>
      <c r="B72" s="119" t="s">
        <v>135</v>
      </c>
      <c r="C72" s="120">
        <v>0</v>
      </c>
      <c r="D72" s="121">
        <f t="shared" si="0"/>
        <v>0</v>
      </c>
      <c r="E72" s="119"/>
    </row>
    <row r="73" spans="1:5" ht="15" hidden="1" customHeight="1" x14ac:dyDescent="0.2">
      <c r="A73" s="124">
        <v>4320</v>
      </c>
      <c r="B73" s="113" t="s">
        <v>136</v>
      </c>
      <c r="C73" s="114">
        <f>SUM(C74:C78)</f>
        <v>0</v>
      </c>
      <c r="D73" s="117">
        <f t="shared" si="0"/>
        <v>0</v>
      </c>
      <c r="E73" s="119"/>
    </row>
    <row r="74" spans="1:5" ht="15" hidden="1" customHeight="1" x14ac:dyDescent="0.2">
      <c r="A74" s="125">
        <v>4321</v>
      </c>
      <c r="B74" s="119" t="s">
        <v>137</v>
      </c>
      <c r="C74" s="120">
        <v>0</v>
      </c>
      <c r="D74" s="121">
        <f t="shared" si="0"/>
        <v>0</v>
      </c>
      <c r="E74" s="119"/>
    </row>
    <row r="75" spans="1:5" ht="15" hidden="1" customHeight="1" x14ac:dyDescent="0.2">
      <c r="A75" s="125">
        <v>4322</v>
      </c>
      <c r="B75" s="119" t="s">
        <v>138</v>
      </c>
      <c r="C75" s="120">
        <v>0</v>
      </c>
      <c r="D75" s="121">
        <f t="shared" si="0"/>
        <v>0</v>
      </c>
      <c r="E75" s="119"/>
    </row>
    <row r="76" spans="1:5" ht="15" hidden="1" customHeight="1" x14ac:dyDescent="0.2">
      <c r="A76" s="125">
        <v>4323</v>
      </c>
      <c r="B76" s="119" t="s">
        <v>139</v>
      </c>
      <c r="C76" s="120">
        <v>0</v>
      </c>
      <c r="D76" s="121">
        <f t="shared" ref="D76:D90" si="1">C76/$C$9</f>
        <v>0</v>
      </c>
      <c r="E76" s="119"/>
    </row>
    <row r="77" spans="1:5" ht="15" hidden="1" customHeight="1" x14ac:dyDescent="0.2">
      <c r="A77" s="125">
        <v>4324</v>
      </c>
      <c r="B77" s="119" t="s">
        <v>140</v>
      </c>
      <c r="C77" s="120">
        <v>0</v>
      </c>
      <c r="D77" s="121">
        <f t="shared" si="1"/>
        <v>0</v>
      </c>
      <c r="E77" s="119"/>
    </row>
    <row r="78" spans="1:5" ht="15" hidden="1" customHeight="1" x14ac:dyDescent="0.2">
      <c r="A78" s="125">
        <v>4325</v>
      </c>
      <c r="B78" s="119" t="s">
        <v>141</v>
      </c>
      <c r="C78" s="120">
        <v>0</v>
      </c>
      <c r="D78" s="121">
        <f t="shared" si="1"/>
        <v>0</v>
      </c>
      <c r="E78" s="119"/>
    </row>
    <row r="79" spans="1:5" ht="15" hidden="1" customHeight="1" x14ac:dyDescent="0.2">
      <c r="A79" s="124">
        <v>4330</v>
      </c>
      <c r="B79" s="113" t="s">
        <v>142</v>
      </c>
      <c r="C79" s="114">
        <f>SUM(C80)</f>
        <v>0</v>
      </c>
      <c r="D79" s="117">
        <f t="shared" si="1"/>
        <v>0</v>
      </c>
      <c r="E79" s="119"/>
    </row>
    <row r="80" spans="1:5" ht="15" hidden="1" customHeight="1" x14ac:dyDescent="0.2">
      <c r="A80" s="125">
        <v>4331</v>
      </c>
      <c r="B80" s="119" t="s">
        <v>142</v>
      </c>
      <c r="C80" s="120">
        <v>0</v>
      </c>
      <c r="D80" s="121">
        <f t="shared" si="1"/>
        <v>0</v>
      </c>
      <c r="E80" s="119"/>
    </row>
    <row r="81" spans="1:5" ht="15" hidden="1" customHeight="1" x14ac:dyDescent="0.2">
      <c r="A81" s="124">
        <v>4340</v>
      </c>
      <c r="B81" s="113" t="s">
        <v>143</v>
      </c>
      <c r="C81" s="114">
        <f>SUM(C82)</f>
        <v>0</v>
      </c>
      <c r="D81" s="117">
        <f t="shared" si="1"/>
        <v>0</v>
      </c>
      <c r="E81" s="119"/>
    </row>
    <row r="82" spans="1:5" ht="15" hidden="1" customHeight="1" x14ac:dyDescent="0.2">
      <c r="A82" s="125">
        <v>4341</v>
      </c>
      <c r="B82" s="119" t="s">
        <v>143</v>
      </c>
      <c r="C82" s="120">
        <v>0</v>
      </c>
      <c r="D82" s="121">
        <f t="shared" si="1"/>
        <v>0</v>
      </c>
      <c r="E82" s="119"/>
    </row>
    <row r="83" spans="1:5" ht="15" hidden="1" customHeight="1" x14ac:dyDescent="0.2">
      <c r="A83" s="124">
        <v>4390</v>
      </c>
      <c r="B83" s="113" t="s">
        <v>144</v>
      </c>
      <c r="C83" s="114">
        <f>SUM(C84:C90)</f>
        <v>0</v>
      </c>
      <c r="D83" s="117">
        <f t="shared" si="1"/>
        <v>0</v>
      </c>
      <c r="E83" s="119"/>
    </row>
    <row r="84" spans="1:5" ht="15" hidden="1" customHeight="1" x14ac:dyDescent="0.2">
      <c r="A84" s="125">
        <v>4392</v>
      </c>
      <c r="B84" s="119" t="s">
        <v>145</v>
      </c>
      <c r="C84" s="120">
        <v>0</v>
      </c>
      <c r="D84" s="121">
        <f t="shared" si="1"/>
        <v>0</v>
      </c>
      <c r="E84" s="119"/>
    </row>
    <row r="85" spans="1:5" ht="15" hidden="1" customHeight="1" x14ac:dyDescent="0.2">
      <c r="A85" s="125">
        <v>4393</v>
      </c>
      <c r="B85" s="119" t="s">
        <v>146</v>
      </c>
      <c r="C85" s="120">
        <v>0</v>
      </c>
      <c r="D85" s="121">
        <f t="shared" si="1"/>
        <v>0</v>
      </c>
      <c r="E85" s="119"/>
    </row>
    <row r="86" spans="1:5" ht="15" hidden="1" customHeight="1" x14ac:dyDescent="0.2">
      <c r="A86" s="125">
        <v>4394</v>
      </c>
      <c r="B86" s="119" t="s">
        <v>147</v>
      </c>
      <c r="C86" s="120">
        <v>0</v>
      </c>
      <c r="D86" s="121">
        <f t="shared" si="1"/>
        <v>0</v>
      </c>
      <c r="E86" s="119"/>
    </row>
    <row r="87" spans="1:5" ht="15" hidden="1" customHeight="1" x14ac:dyDescent="0.2">
      <c r="A87" s="125">
        <v>4395</v>
      </c>
      <c r="B87" s="119" t="s">
        <v>148</v>
      </c>
      <c r="C87" s="120">
        <v>0</v>
      </c>
      <c r="D87" s="121">
        <f t="shared" si="1"/>
        <v>0</v>
      </c>
      <c r="E87" s="119"/>
    </row>
    <row r="88" spans="1:5" ht="15" hidden="1" customHeight="1" x14ac:dyDescent="0.2">
      <c r="A88" s="125">
        <v>4396</v>
      </c>
      <c r="B88" s="119" t="s">
        <v>149</v>
      </c>
      <c r="C88" s="120">
        <v>0</v>
      </c>
      <c r="D88" s="121">
        <f t="shared" si="1"/>
        <v>0</v>
      </c>
      <c r="E88" s="119"/>
    </row>
    <row r="89" spans="1:5" ht="15" hidden="1" customHeight="1" x14ac:dyDescent="0.2">
      <c r="A89" s="125">
        <v>4397</v>
      </c>
      <c r="B89" s="119" t="s">
        <v>150</v>
      </c>
      <c r="C89" s="120">
        <v>0</v>
      </c>
      <c r="D89" s="121">
        <f t="shared" si="1"/>
        <v>0</v>
      </c>
      <c r="E89" s="119"/>
    </row>
    <row r="90" spans="1:5" ht="15" hidden="1" customHeight="1" x14ac:dyDescent="0.2">
      <c r="A90" s="125">
        <v>4399</v>
      </c>
      <c r="B90" s="119" t="s">
        <v>144</v>
      </c>
      <c r="C90" s="120">
        <v>0</v>
      </c>
      <c r="D90" s="121">
        <f t="shared" si="1"/>
        <v>0</v>
      </c>
      <c r="E90" s="119"/>
    </row>
    <row r="91" spans="1:5" x14ac:dyDescent="0.2">
      <c r="A91" s="116"/>
      <c r="B91" s="116"/>
      <c r="C91" s="126"/>
      <c r="D91" s="116"/>
      <c r="E91" s="116"/>
    </row>
    <row r="92" spans="1:5" x14ac:dyDescent="0.2">
      <c r="A92" s="162" t="s">
        <v>151</v>
      </c>
      <c r="B92" s="162"/>
      <c r="C92" s="162"/>
      <c r="D92" s="162"/>
      <c r="E92" s="162"/>
    </row>
    <row r="93" spans="1:5" x14ac:dyDescent="0.2">
      <c r="A93" s="109" t="s">
        <v>69</v>
      </c>
      <c r="B93" s="109" t="s">
        <v>70</v>
      </c>
      <c r="C93" s="109" t="s">
        <v>71</v>
      </c>
      <c r="D93" s="109" t="s">
        <v>72</v>
      </c>
      <c r="E93" s="109" t="s">
        <v>73</v>
      </c>
    </row>
    <row r="94" spans="1:5" x14ac:dyDescent="0.2">
      <c r="A94" s="124">
        <v>5000</v>
      </c>
      <c r="B94" s="113" t="s">
        <v>12</v>
      </c>
      <c r="C94" s="114">
        <f>C95+C123+C156+C166+C181+C210</f>
        <v>237995337.51000005</v>
      </c>
      <c r="D94" s="117">
        <v>1</v>
      </c>
      <c r="E94" s="119" t="str">
        <f>IF(OR(C94&lt;&gt;0,C95&lt;&gt;0,C96&lt;&gt;0,C97&lt;&gt;0,C98&lt;&gt;0,C99&lt;&gt;0,C100&lt;&gt;0,C101&lt;&gt;0,C102&lt;&gt;0,C103&lt;&gt;0,C104&lt;&gt;0,C105&lt;&gt;0,C106&lt;&gt;0,C107&lt;&gt;0,C108&lt;&gt;0,C109&lt;&gt;0,C110&lt;&gt;0,C111&lt;&gt;0,C112&lt;&gt;0,C113&lt;&gt;0,C114&lt;&gt;0,C115&lt;&gt;0,C116&lt;&gt;0,C117&lt;&gt;0,C118&lt;&gt;0,C119&lt;&gt;0,C120&lt;&gt;0,C121&lt;&gt;0,C122&lt;&gt;0,C123&lt;&gt;0,C124&lt;&gt;0,C125&lt;&gt;0,C126&lt;&gt;0,C127&lt;&gt;0,C128&lt;&gt;0,C129&lt;&gt;0,C130&lt;&gt;0,C131&lt;&gt;0,C132&lt;&gt;0,C133&lt;&gt;0,C134&lt;&gt;0,C135&lt;&gt;0,C136&lt;&gt;0,C137&lt;&gt;0,C138&lt;&gt;0,C139&lt;&gt;0,C140&lt;&gt;0,C141&lt;&gt;0,C142&lt;&gt;0,C143&lt;&gt;0,C144&lt;&gt;0,C145&lt;&gt;0,C146&lt;&gt;0,C147&lt;&gt;0,C148&lt;&gt;0,C149&lt;&gt;0,C150&lt;&gt;0,C151&lt;&gt;0,C152&lt;&gt;0,C153&lt;&gt;0,C154&lt;&gt;0,C155&lt;&gt;0,C156&lt;&gt;0,C157&lt;&gt;0,C158&lt;&gt;0,C159&lt;&gt;0,C160&lt;&gt;0,C161&lt;&gt;0,C162&lt;&gt;0,C163&lt;&gt;0,C164&lt;&gt;0,C165&lt;&gt;0,C166&lt;&gt;0,C167&lt;&gt;0,C168&lt;&gt;0,C169&lt;&gt;0,C170&lt;&gt;0,C171&lt;&gt;0,C172&lt;&gt;0,C173&lt;&gt;0,C174&lt;&gt;0,C175&lt;&gt;0,C176&lt;&gt;0,C177&lt;&gt;0,C178&lt;&gt;0,C179&lt;&gt;0,C180&lt;&gt;0,C181&lt;&gt;0,C182&lt;&gt;0,C183&lt;&gt;0,C184&lt;&gt;0,C185&lt;&gt;0,C186&lt;&gt;0,C187&lt;&gt;0,C188&lt;&gt;0,C189&lt;&gt;0,C190&lt;&gt;0,C191&lt;&gt;0,C192&lt;&gt;0,C193&lt;&gt;0,C194&lt;&gt;0,C195&lt;&gt;0,C196&lt;&gt;0,C197&lt;&gt;0,C198&lt;&gt;0,C199&lt;&gt;0,C200&lt;&gt;0,C201&lt;&gt;0,C202&lt;&gt;0,C203&lt;&gt;0,C204&lt;&gt;0,C205&lt;&gt;0,C206&lt;&gt;0,C207&lt;&gt;0,C208&lt;&gt;0,C209&lt;&gt;0,C210&lt;&gt;0,C211&lt;&gt;0,C212&lt;&gt;0),"","SIN INFORMACIÓN QUE REVELAR")</f>
        <v/>
      </c>
    </row>
    <row r="95" spans="1:5" x14ac:dyDescent="0.2">
      <c r="A95" s="124">
        <v>5100</v>
      </c>
      <c r="B95" s="113" t="s">
        <v>152</v>
      </c>
      <c r="C95" s="114">
        <f>C96+C103+C113</f>
        <v>168495350.52000001</v>
      </c>
      <c r="D95" s="117">
        <f>C95/$C$94</f>
        <v>0.70797752713504403</v>
      </c>
      <c r="E95" s="119"/>
    </row>
    <row r="96" spans="1:5" x14ac:dyDescent="0.2">
      <c r="A96" s="124">
        <v>5110</v>
      </c>
      <c r="B96" s="113" t="s">
        <v>153</v>
      </c>
      <c r="C96" s="114">
        <f>SUM(C97:C102)</f>
        <v>115699280.37</v>
      </c>
      <c r="D96" s="117">
        <f t="shared" ref="D96:D159" si="2">C96/$C$94</f>
        <v>0.48614095377031735</v>
      </c>
      <c r="E96" s="119"/>
    </row>
    <row r="97" spans="1:5" x14ac:dyDescent="0.2">
      <c r="A97" s="125">
        <v>5111</v>
      </c>
      <c r="B97" s="119" t="s">
        <v>154</v>
      </c>
      <c r="C97" s="120">
        <v>70519616</v>
      </c>
      <c r="D97" s="121">
        <f t="shared" si="2"/>
        <v>0.29630671229866812</v>
      </c>
      <c r="E97" s="119"/>
    </row>
    <row r="98" spans="1:5" x14ac:dyDescent="0.2">
      <c r="A98" s="125">
        <v>5112</v>
      </c>
      <c r="B98" s="119" t="s">
        <v>155</v>
      </c>
      <c r="C98" s="120">
        <v>522800</v>
      </c>
      <c r="D98" s="121">
        <f t="shared" si="2"/>
        <v>2.1966816891025569E-3</v>
      </c>
      <c r="E98" s="119"/>
    </row>
    <row r="99" spans="1:5" x14ac:dyDescent="0.2">
      <c r="A99" s="125">
        <v>5113</v>
      </c>
      <c r="B99" s="119" t="s">
        <v>156</v>
      </c>
      <c r="C99" s="120">
        <v>4560211.75</v>
      </c>
      <c r="D99" s="121">
        <f t="shared" si="2"/>
        <v>1.9160928939662064E-2</v>
      </c>
      <c r="E99" s="119"/>
    </row>
    <row r="100" spans="1:5" x14ac:dyDescent="0.2">
      <c r="A100" s="125">
        <v>5114</v>
      </c>
      <c r="B100" s="119" t="s">
        <v>157</v>
      </c>
      <c r="C100" s="120">
        <v>432325.94</v>
      </c>
      <c r="D100" s="121">
        <f t="shared" si="2"/>
        <v>1.8165311325976485E-3</v>
      </c>
      <c r="E100" s="119"/>
    </row>
    <row r="101" spans="1:5" x14ac:dyDescent="0.2">
      <c r="A101" s="125">
        <v>5115</v>
      </c>
      <c r="B101" s="119" t="s">
        <v>158</v>
      </c>
      <c r="C101" s="120">
        <v>39664326.68</v>
      </c>
      <c r="D101" s="121">
        <f t="shared" si="2"/>
        <v>0.16666009971028692</v>
      </c>
      <c r="E101" s="119"/>
    </row>
    <row r="102" spans="1:5" x14ac:dyDescent="0.2">
      <c r="A102" s="125">
        <v>5116</v>
      </c>
      <c r="B102" s="119" t="s">
        <v>159</v>
      </c>
      <c r="C102" s="120">
        <v>0</v>
      </c>
      <c r="D102" s="121">
        <f t="shared" si="2"/>
        <v>0</v>
      </c>
      <c r="E102" s="119"/>
    </row>
    <row r="103" spans="1:5" x14ac:dyDescent="0.2">
      <c r="A103" s="124">
        <v>5120</v>
      </c>
      <c r="B103" s="113" t="s">
        <v>160</v>
      </c>
      <c r="C103" s="114">
        <f>SUM(C104:C112)</f>
        <v>25630359.460000001</v>
      </c>
      <c r="D103" s="117">
        <f t="shared" si="2"/>
        <v>0.10769269569796958</v>
      </c>
      <c r="E103" s="119"/>
    </row>
    <row r="104" spans="1:5" x14ac:dyDescent="0.2">
      <c r="A104" s="125">
        <v>5121</v>
      </c>
      <c r="B104" s="119" t="s">
        <v>161</v>
      </c>
      <c r="C104" s="120">
        <v>919905.7</v>
      </c>
      <c r="D104" s="121">
        <f t="shared" si="2"/>
        <v>3.8652257209087029E-3</v>
      </c>
      <c r="E104" s="119"/>
    </row>
    <row r="105" spans="1:5" x14ac:dyDescent="0.2">
      <c r="A105" s="125">
        <v>5122</v>
      </c>
      <c r="B105" s="119" t="s">
        <v>162</v>
      </c>
      <c r="C105" s="120">
        <v>2170410.4500000002</v>
      </c>
      <c r="D105" s="121">
        <f t="shared" si="2"/>
        <v>9.1195502933279285E-3</v>
      </c>
      <c r="E105" s="119"/>
    </row>
    <row r="106" spans="1:5" x14ac:dyDescent="0.2">
      <c r="A106" s="125">
        <v>5123</v>
      </c>
      <c r="B106" s="119" t="s">
        <v>163</v>
      </c>
      <c r="C106" s="120">
        <v>0</v>
      </c>
      <c r="D106" s="121">
        <f t="shared" si="2"/>
        <v>0</v>
      </c>
      <c r="E106" s="119"/>
    </row>
    <row r="107" spans="1:5" x14ac:dyDescent="0.2">
      <c r="A107" s="125">
        <v>5124</v>
      </c>
      <c r="B107" s="119" t="s">
        <v>164</v>
      </c>
      <c r="C107" s="120">
        <v>2554006.61</v>
      </c>
      <c r="D107" s="121">
        <f t="shared" si="2"/>
        <v>1.0731330440003625E-2</v>
      </c>
      <c r="E107" s="119"/>
    </row>
    <row r="108" spans="1:5" x14ac:dyDescent="0.2">
      <c r="A108" s="125">
        <v>5125</v>
      </c>
      <c r="B108" s="119" t="s">
        <v>165</v>
      </c>
      <c r="C108" s="120">
        <v>426770.09</v>
      </c>
      <c r="D108" s="121">
        <f t="shared" si="2"/>
        <v>1.7931867677116492E-3</v>
      </c>
      <c r="E108" s="119"/>
    </row>
    <row r="109" spans="1:5" x14ac:dyDescent="0.2">
      <c r="A109" s="125">
        <v>5126</v>
      </c>
      <c r="B109" s="119" t="s">
        <v>166</v>
      </c>
      <c r="C109" s="120">
        <v>15550511.939999999</v>
      </c>
      <c r="D109" s="121">
        <f t="shared" si="2"/>
        <v>6.5339565483490195E-2</v>
      </c>
      <c r="E109" s="119"/>
    </row>
    <row r="110" spans="1:5" x14ac:dyDescent="0.2">
      <c r="A110" s="125">
        <v>5127</v>
      </c>
      <c r="B110" s="119" t="s">
        <v>167</v>
      </c>
      <c r="C110" s="120">
        <v>1458702.92</v>
      </c>
      <c r="D110" s="121">
        <f t="shared" si="2"/>
        <v>6.1291239368868244E-3</v>
      </c>
      <c r="E110" s="119"/>
    </row>
    <row r="111" spans="1:5" x14ac:dyDescent="0.2">
      <c r="A111" s="125">
        <v>5128</v>
      </c>
      <c r="B111" s="119" t="s">
        <v>168</v>
      </c>
      <c r="C111" s="120">
        <v>0</v>
      </c>
      <c r="D111" s="121">
        <f t="shared" si="2"/>
        <v>0</v>
      </c>
      <c r="E111" s="119"/>
    </row>
    <row r="112" spans="1:5" x14ac:dyDescent="0.2">
      <c r="A112" s="125">
        <v>5129</v>
      </c>
      <c r="B112" s="119" t="s">
        <v>169</v>
      </c>
      <c r="C112" s="120">
        <v>2550051.75</v>
      </c>
      <c r="D112" s="121">
        <f t="shared" si="2"/>
        <v>1.0714713055640647E-2</v>
      </c>
      <c r="E112" s="119"/>
    </row>
    <row r="113" spans="1:5" x14ac:dyDescent="0.2">
      <c r="A113" s="124">
        <v>5130</v>
      </c>
      <c r="B113" s="113" t="s">
        <v>170</v>
      </c>
      <c r="C113" s="114">
        <f>SUM(C114:C122)</f>
        <v>27165710.689999998</v>
      </c>
      <c r="D113" s="117">
        <f t="shared" si="2"/>
        <v>0.11414387766675703</v>
      </c>
      <c r="E113" s="119"/>
    </row>
    <row r="114" spans="1:5" x14ac:dyDescent="0.2">
      <c r="A114" s="125">
        <v>5131</v>
      </c>
      <c r="B114" s="119" t="s">
        <v>171</v>
      </c>
      <c r="C114" s="120">
        <v>3231629.12</v>
      </c>
      <c r="D114" s="121">
        <f t="shared" si="2"/>
        <v>1.357853962103024E-2</v>
      </c>
      <c r="E114" s="119"/>
    </row>
    <row r="115" spans="1:5" x14ac:dyDescent="0.2">
      <c r="A115" s="125">
        <v>5132</v>
      </c>
      <c r="B115" s="119" t="s">
        <v>172</v>
      </c>
      <c r="C115" s="120">
        <v>1413892.4</v>
      </c>
      <c r="D115" s="121">
        <f t="shared" si="2"/>
        <v>5.9408407525655465E-3</v>
      </c>
      <c r="E115" s="119"/>
    </row>
    <row r="116" spans="1:5" x14ac:dyDescent="0.2">
      <c r="A116" s="125">
        <v>5133</v>
      </c>
      <c r="B116" s="119" t="s">
        <v>173</v>
      </c>
      <c r="C116" s="120">
        <v>1770506.34</v>
      </c>
      <c r="D116" s="121">
        <f t="shared" si="2"/>
        <v>7.439248005964013E-3</v>
      </c>
      <c r="E116" s="119"/>
    </row>
    <row r="117" spans="1:5" x14ac:dyDescent="0.2">
      <c r="A117" s="125">
        <v>5134</v>
      </c>
      <c r="B117" s="119" t="s">
        <v>174</v>
      </c>
      <c r="C117" s="120">
        <v>1258038.8600000001</v>
      </c>
      <c r="D117" s="121">
        <f t="shared" si="2"/>
        <v>5.2859811169499909E-3</v>
      </c>
      <c r="E117" s="119"/>
    </row>
    <row r="118" spans="1:5" x14ac:dyDescent="0.2">
      <c r="A118" s="125">
        <v>5135</v>
      </c>
      <c r="B118" s="119" t="s">
        <v>175</v>
      </c>
      <c r="C118" s="120">
        <v>2023039.75</v>
      </c>
      <c r="D118" s="121">
        <f t="shared" si="2"/>
        <v>8.5003335408408848E-3</v>
      </c>
      <c r="E118" s="119"/>
    </row>
    <row r="119" spans="1:5" x14ac:dyDescent="0.2">
      <c r="A119" s="125">
        <v>5136</v>
      </c>
      <c r="B119" s="119" t="s">
        <v>176</v>
      </c>
      <c r="C119" s="120">
        <v>1036602.34</v>
      </c>
      <c r="D119" s="121">
        <f t="shared" si="2"/>
        <v>4.3555573434561259E-3</v>
      </c>
      <c r="E119" s="119"/>
    </row>
    <row r="120" spans="1:5" x14ac:dyDescent="0.2">
      <c r="A120" s="125">
        <v>5137</v>
      </c>
      <c r="B120" s="119" t="s">
        <v>177</v>
      </c>
      <c r="C120" s="120">
        <v>134730.98000000001</v>
      </c>
      <c r="D120" s="121">
        <f t="shared" si="2"/>
        <v>5.6610764483711322E-4</v>
      </c>
      <c r="E120" s="119"/>
    </row>
    <row r="121" spans="1:5" x14ac:dyDescent="0.2">
      <c r="A121" s="125">
        <v>5138</v>
      </c>
      <c r="B121" s="119" t="s">
        <v>178</v>
      </c>
      <c r="C121" s="120">
        <v>4546001.55</v>
      </c>
      <c r="D121" s="121">
        <f t="shared" si="2"/>
        <v>1.9101221047277812E-2</v>
      </c>
      <c r="E121" s="119"/>
    </row>
    <row r="122" spans="1:5" x14ac:dyDescent="0.2">
      <c r="A122" s="125">
        <v>5139</v>
      </c>
      <c r="B122" s="119" t="s">
        <v>179</v>
      </c>
      <c r="C122" s="120">
        <v>11751269.35</v>
      </c>
      <c r="D122" s="121">
        <f t="shared" si="2"/>
        <v>4.937604859383532E-2</v>
      </c>
      <c r="E122" s="119"/>
    </row>
    <row r="123" spans="1:5" x14ac:dyDescent="0.2">
      <c r="A123" s="124">
        <v>5200</v>
      </c>
      <c r="B123" s="113" t="s">
        <v>180</v>
      </c>
      <c r="C123" s="114">
        <f>C124+C127+C130+C133+C138+C142+C145+C147+C153</f>
        <v>50160850.399999999</v>
      </c>
      <c r="D123" s="117">
        <f t="shared" si="2"/>
        <v>0.21076400455909078</v>
      </c>
      <c r="E123" s="119"/>
    </row>
    <row r="124" spans="1:5" x14ac:dyDescent="0.2">
      <c r="A124" s="124">
        <v>5210</v>
      </c>
      <c r="B124" s="113" t="s">
        <v>181</v>
      </c>
      <c r="C124" s="114">
        <f>SUM(C125:C126)</f>
        <v>33026681.09</v>
      </c>
      <c r="D124" s="117">
        <f t="shared" si="2"/>
        <v>0.13877028615576256</v>
      </c>
      <c r="E124" s="119"/>
    </row>
    <row r="125" spans="1:5" x14ac:dyDescent="0.2">
      <c r="A125" s="125">
        <v>5211</v>
      </c>
      <c r="B125" s="119" t="s">
        <v>182</v>
      </c>
      <c r="C125" s="120">
        <v>0</v>
      </c>
      <c r="D125" s="121">
        <f t="shared" si="2"/>
        <v>0</v>
      </c>
      <c r="E125" s="119"/>
    </row>
    <row r="126" spans="1:5" x14ac:dyDescent="0.2">
      <c r="A126" s="125">
        <v>5212</v>
      </c>
      <c r="B126" s="119" t="s">
        <v>183</v>
      </c>
      <c r="C126" s="120">
        <v>33026681.09</v>
      </c>
      <c r="D126" s="121">
        <f t="shared" si="2"/>
        <v>0.13877028615576256</v>
      </c>
      <c r="E126" s="119"/>
    </row>
    <row r="127" spans="1:5" ht="15" hidden="1" customHeight="1" x14ac:dyDescent="0.2">
      <c r="A127" s="124">
        <v>5220</v>
      </c>
      <c r="B127" s="113" t="s">
        <v>184</v>
      </c>
      <c r="C127" s="114">
        <f>SUM(C128:C129)</f>
        <v>0</v>
      </c>
      <c r="D127" s="117">
        <f t="shared" si="2"/>
        <v>0</v>
      </c>
      <c r="E127" s="119"/>
    </row>
    <row r="128" spans="1:5" ht="15" hidden="1" customHeight="1" x14ac:dyDescent="0.2">
      <c r="A128" s="125">
        <v>5221</v>
      </c>
      <c r="B128" s="119" t="s">
        <v>185</v>
      </c>
      <c r="C128" s="120">
        <v>0</v>
      </c>
      <c r="D128" s="121">
        <f t="shared" si="2"/>
        <v>0</v>
      </c>
      <c r="E128" s="119"/>
    </row>
    <row r="129" spans="1:5" ht="15" hidden="1" customHeight="1" x14ac:dyDescent="0.2">
      <c r="A129" s="125">
        <v>5222</v>
      </c>
      <c r="B129" s="119" t="s">
        <v>186</v>
      </c>
      <c r="C129" s="120">
        <v>0</v>
      </c>
      <c r="D129" s="121">
        <f t="shared" si="2"/>
        <v>0</v>
      </c>
      <c r="E129" s="119"/>
    </row>
    <row r="130" spans="1:5" ht="15" hidden="1" customHeight="1" x14ac:dyDescent="0.2">
      <c r="A130" s="124">
        <v>5230</v>
      </c>
      <c r="B130" s="113" t="s">
        <v>129</v>
      </c>
      <c r="C130" s="114">
        <f>SUM(C131:C132)</f>
        <v>0</v>
      </c>
      <c r="D130" s="117">
        <f t="shared" si="2"/>
        <v>0</v>
      </c>
      <c r="E130" s="119"/>
    </row>
    <row r="131" spans="1:5" ht="15" hidden="1" customHeight="1" x14ac:dyDescent="0.2">
      <c r="A131" s="125">
        <v>5231</v>
      </c>
      <c r="B131" s="119" t="s">
        <v>187</v>
      </c>
      <c r="C131" s="120">
        <v>0</v>
      </c>
      <c r="D131" s="121">
        <f t="shared" si="2"/>
        <v>0</v>
      </c>
      <c r="E131" s="119"/>
    </row>
    <row r="132" spans="1:5" ht="15" hidden="1" customHeight="1" x14ac:dyDescent="0.2">
      <c r="A132" s="125">
        <v>5232</v>
      </c>
      <c r="B132" s="119" t="s">
        <v>188</v>
      </c>
      <c r="C132" s="120">
        <v>0</v>
      </c>
      <c r="D132" s="121">
        <f t="shared" si="2"/>
        <v>0</v>
      </c>
      <c r="E132" s="119"/>
    </row>
    <row r="133" spans="1:5" x14ac:dyDescent="0.2">
      <c r="A133" s="124">
        <v>5240</v>
      </c>
      <c r="B133" s="113" t="s">
        <v>189</v>
      </c>
      <c r="C133" s="114">
        <f>SUM(C134:C137)</f>
        <v>10338921.310000001</v>
      </c>
      <c r="D133" s="117">
        <f t="shared" si="2"/>
        <v>4.3441696875954894E-2</v>
      </c>
      <c r="E133" s="119"/>
    </row>
    <row r="134" spans="1:5" x14ac:dyDescent="0.2">
      <c r="A134" s="125">
        <v>5241</v>
      </c>
      <c r="B134" s="119" t="s">
        <v>190</v>
      </c>
      <c r="C134" s="120">
        <v>8278980.7300000004</v>
      </c>
      <c r="D134" s="121">
        <f t="shared" si="2"/>
        <v>3.4786314793465799E-2</v>
      </c>
      <c r="E134" s="119"/>
    </row>
    <row r="135" spans="1:5" x14ac:dyDescent="0.2">
      <c r="A135" s="125">
        <v>5242</v>
      </c>
      <c r="B135" s="119" t="s">
        <v>191</v>
      </c>
      <c r="C135" s="120">
        <v>1165880</v>
      </c>
      <c r="D135" s="121">
        <f t="shared" si="2"/>
        <v>4.8987514301661993E-3</v>
      </c>
      <c r="E135" s="119"/>
    </row>
    <row r="136" spans="1:5" x14ac:dyDescent="0.2">
      <c r="A136" s="125">
        <v>5243</v>
      </c>
      <c r="B136" s="119" t="s">
        <v>192</v>
      </c>
      <c r="C136" s="120">
        <v>894060.58</v>
      </c>
      <c r="D136" s="121">
        <f t="shared" si="2"/>
        <v>3.7566306523228988E-3</v>
      </c>
      <c r="E136" s="119"/>
    </row>
    <row r="137" spans="1:5" x14ac:dyDescent="0.2">
      <c r="A137" s="125">
        <v>5244</v>
      </c>
      <c r="B137" s="119" t="s">
        <v>193</v>
      </c>
      <c r="C137" s="120">
        <v>0</v>
      </c>
      <c r="D137" s="121">
        <f t="shared" si="2"/>
        <v>0</v>
      </c>
      <c r="E137" s="119"/>
    </row>
    <row r="138" spans="1:5" x14ac:dyDescent="0.2">
      <c r="A138" s="124">
        <v>5250</v>
      </c>
      <c r="B138" s="113" t="s">
        <v>130</v>
      </c>
      <c r="C138" s="114">
        <f>SUM(C139:C141)</f>
        <v>6795248</v>
      </c>
      <c r="D138" s="117">
        <f t="shared" si="2"/>
        <v>2.8552021527373319E-2</v>
      </c>
      <c r="E138" s="119"/>
    </row>
    <row r="139" spans="1:5" x14ac:dyDescent="0.2">
      <c r="A139" s="125">
        <v>5251</v>
      </c>
      <c r="B139" s="119" t="s">
        <v>194</v>
      </c>
      <c r="C139" s="120">
        <v>0</v>
      </c>
      <c r="D139" s="121">
        <f t="shared" si="2"/>
        <v>0</v>
      </c>
      <c r="E139" s="119"/>
    </row>
    <row r="140" spans="1:5" x14ac:dyDescent="0.2">
      <c r="A140" s="125">
        <v>5252</v>
      </c>
      <c r="B140" s="119" t="s">
        <v>195</v>
      </c>
      <c r="C140" s="120">
        <v>6795248</v>
      </c>
      <c r="D140" s="121">
        <f t="shared" si="2"/>
        <v>2.8552021527373319E-2</v>
      </c>
      <c r="E140" s="119"/>
    </row>
    <row r="141" spans="1:5" ht="15" hidden="1" customHeight="1" x14ac:dyDescent="0.2">
      <c r="A141" s="125">
        <v>5259</v>
      </c>
      <c r="B141" s="119" t="s">
        <v>196</v>
      </c>
      <c r="C141" s="120">
        <v>0</v>
      </c>
      <c r="D141" s="121">
        <f t="shared" si="2"/>
        <v>0</v>
      </c>
      <c r="E141" s="119"/>
    </row>
    <row r="142" spans="1:5" ht="15" hidden="1" customHeight="1" x14ac:dyDescent="0.2">
      <c r="A142" s="124">
        <v>5260</v>
      </c>
      <c r="B142" s="113" t="s">
        <v>197</v>
      </c>
      <c r="C142" s="114">
        <f>SUM(C143:C144)</f>
        <v>0</v>
      </c>
      <c r="D142" s="117">
        <f t="shared" si="2"/>
        <v>0</v>
      </c>
      <c r="E142" s="119"/>
    </row>
    <row r="143" spans="1:5" ht="15" hidden="1" customHeight="1" x14ac:dyDescent="0.2">
      <c r="A143" s="125">
        <v>5261</v>
      </c>
      <c r="B143" s="119" t="s">
        <v>198</v>
      </c>
      <c r="C143" s="120">
        <v>0</v>
      </c>
      <c r="D143" s="121">
        <f t="shared" si="2"/>
        <v>0</v>
      </c>
      <c r="E143" s="119"/>
    </row>
    <row r="144" spans="1:5" ht="15" hidden="1" customHeight="1" x14ac:dyDescent="0.2">
      <c r="A144" s="125">
        <v>5262</v>
      </c>
      <c r="B144" s="119" t="s">
        <v>199</v>
      </c>
      <c r="C144" s="120">
        <v>0</v>
      </c>
      <c r="D144" s="121">
        <f t="shared" si="2"/>
        <v>0</v>
      </c>
      <c r="E144" s="119"/>
    </row>
    <row r="145" spans="1:5" ht="15" hidden="1" customHeight="1" x14ac:dyDescent="0.2">
      <c r="A145" s="124">
        <v>5270</v>
      </c>
      <c r="B145" s="113" t="s">
        <v>200</v>
      </c>
      <c r="C145" s="114">
        <f>SUM(C146)</f>
        <v>0</v>
      </c>
      <c r="D145" s="117">
        <f t="shared" si="2"/>
        <v>0</v>
      </c>
      <c r="E145" s="119"/>
    </row>
    <row r="146" spans="1:5" ht="15" hidden="1" customHeight="1" x14ac:dyDescent="0.2">
      <c r="A146" s="125">
        <v>5271</v>
      </c>
      <c r="B146" s="119" t="s">
        <v>201</v>
      </c>
      <c r="C146" s="120">
        <v>0</v>
      </c>
      <c r="D146" s="121">
        <f t="shared" si="2"/>
        <v>0</v>
      </c>
      <c r="E146" s="119"/>
    </row>
    <row r="147" spans="1:5" ht="15" hidden="1" customHeight="1" x14ac:dyDescent="0.2">
      <c r="A147" s="124">
        <v>5280</v>
      </c>
      <c r="B147" s="113" t="s">
        <v>202</v>
      </c>
      <c r="C147" s="114">
        <f>SUM(C148:C152)</f>
        <v>0</v>
      </c>
      <c r="D147" s="117">
        <f t="shared" si="2"/>
        <v>0</v>
      </c>
      <c r="E147" s="119"/>
    </row>
    <row r="148" spans="1:5" ht="15" hidden="1" customHeight="1" x14ac:dyDescent="0.2">
      <c r="A148" s="125">
        <v>5281</v>
      </c>
      <c r="B148" s="119" t="s">
        <v>203</v>
      </c>
      <c r="C148" s="120">
        <v>0</v>
      </c>
      <c r="D148" s="121">
        <f t="shared" si="2"/>
        <v>0</v>
      </c>
      <c r="E148" s="119"/>
    </row>
    <row r="149" spans="1:5" ht="15" hidden="1" customHeight="1" x14ac:dyDescent="0.2">
      <c r="A149" s="125">
        <v>5282</v>
      </c>
      <c r="B149" s="119" t="s">
        <v>204</v>
      </c>
      <c r="C149" s="120">
        <v>0</v>
      </c>
      <c r="D149" s="121">
        <f t="shared" si="2"/>
        <v>0</v>
      </c>
      <c r="E149" s="119"/>
    </row>
    <row r="150" spans="1:5" ht="15" hidden="1" customHeight="1" x14ac:dyDescent="0.2">
      <c r="A150" s="125">
        <v>5283</v>
      </c>
      <c r="B150" s="119" t="s">
        <v>205</v>
      </c>
      <c r="C150" s="120">
        <v>0</v>
      </c>
      <c r="D150" s="121">
        <f t="shared" si="2"/>
        <v>0</v>
      </c>
      <c r="E150" s="119"/>
    </row>
    <row r="151" spans="1:5" ht="15" hidden="1" customHeight="1" x14ac:dyDescent="0.2">
      <c r="A151" s="125">
        <v>5284</v>
      </c>
      <c r="B151" s="119" t="s">
        <v>206</v>
      </c>
      <c r="C151" s="120">
        <v>0</v>
      </c>
      <c r="D151" s="121">
        <f t="shared" si="2"/>
        <v>0</v>
      </c>
      <c r="E151" s="119"/>
    </row>
    <row r="152" spans="1:5" ht="15" hidden="1" customHeight="1" x14ac:dyDescent="0.2">
      <c r="A152" s="125">
        <v>5285</v>
      </c>
      <c r="B152" s="119" t="s">
        <v>207</v>
      </c>
      <c r="C152" s="120">
        <v>0</v>
      </c>
      <c r="D152" s="121">
        <f t="shared" si="2"/>
        <v>0</v>
      </c>
      <c r="E152" s="119"/>
    </row>
    <row r="153" spans="1:5" ht="15" hidden="1" customHeight="1" x14ac:dyDescent="0.2">
      <c r="A153" s="124">
        <v>5290</v>
      </c>
      <c r="B153" s="113" t="s">
        <v>208</v>
      </c>
      <c r="C153" s="114">
        <f>SUM(C154:C155)</f>
        <v>0</v>
      </c>
      <c r="D153" s="117">
        <f t="shared" si="2"/>
        <v>0</v>
      </c>
      <c r="E153" s="119"/>
    </row>
    <row r="154" spans="1:5" ht="15" hidden="1" customHeight="1" x14ac:dyDescent="0.2">
      <c r="A154" s="125">
        <v>5291</v>
      </c>
      <c r="B154" s="119" t="s">
        <v>209</v>
      </c>
      <c r="C154" s="120">
        <v>0</v>
      </c>
      <c r="D154" s="121">
        <f t="shared" si="2"/>
        <v>0</v>
      </c>
      <c r="E154" s="119"/>
    </row>
    <row r="155" spans="1:5" ht="15" hidden="1" customHeight="1" x14ac:dyDescent="0.2">
      <c r="A155" s="125">
        <v>5292</v>
      </c>
      <c r="B155" s="119" t="s">
        <v>210</v>
      </c>
      <c r="C155" s="120">
        <v>0</v>
      </c>
      <c r="D155" s="121">
        <f t="shared" si="2"/>
        <v>0</v>
      </c>
      <c r="E155" s="119"/>
    </row>
    <row r="156" spans="1:5" ht="15" hidden="1" customHeight="1" x14ac:dyDescent="0.2">
      <c r="A156" s="124">
        <v>5300</v>
      </c>
      <c r="B156" s="113" t="s">
        <v>211</v>
      </c>
      <c r="C156" s="114">
        <f>C157+C160+C163</f>
        <v>250000</v>
      </c>
      <c r="D156" s="117">
        <f t="shared" si="2"/>
        <v>1.050440746510404E-3</v>
      </c>
      <c r="E156" s="119"/>
    </row>
    <row r="157" spans="1:5" ht="15" hidden="1" customHeight="1" x14ac:dyDescent="0.2">
      <c r="A157" s="124">
        <v>5310</v>
      </c>
      <c r="B157" s="113" t="s">
        <v>122</v>
      </c>
      <c r="C157" s="114">
        <f>C158+C159</f>
        <v>0</v>
      </c>
      <c r="D157" s="117">
        <f t="shared" si="2"/>
        <v>0</v>
      </c>
      <c r="E157" s="119"/>
    </row>
    <row r="158" spans="1:5" ht="15" hidden="1" customHeight="1" x14ac:dyDescent="0.2">
      <c r="A158" s="125">
        <v>5311</v>
      </c>
      <c r="B158" s="119" t="s">
        <v>212</v>
      </c>
      <c r="C158" s="120">
        <v>0</v>
      </c>
      <c r="D158" s="121">
        <f t="shared" si="2"/>
        <v>0</v>
      </c>
      <c r="E158" s="119"/>
    </row>
    <row r="159" spans="1:5" ht="15" hidden="1" customHeight="1" x14ac:dyDescent="0.2">
      <c r="A159" s="125">
        <v>5312</v>
      </c>
      <c r="B159" s="119" t="s">
        <v>213</v>
      </c>
      <c r="C159" s="120">
        <v>0</v>
      </c>
      <c r="D159" s="121">
        <f t="shared" si="2"/>
        <v>0</v>
      </c>
      <c r="E159" s="119"/>
    </row>
    <row r="160" spans="1:5" ht="15" hidden="1" customHeight="1" x14ac:dyDescent="0.2">
      <c r="A160" s="124">
        <v>5320</v>
      </c>
      <c r="B160" s="113" t="s">
        <v>123</v>
      </c>
      <c r="C160" s="114">
        <f>SUM(C161:C162)</f>
        <v>0</v>
      </c>
      <c r="D160" s="117">
        <f t="shared" ref="D160:D212" si="3">C160/$C$94</f>
        <v>0</v>
      </c>
      <c r="E160" s="119"/>
    </row>
    <row r="161" spans="1:5" ht="15" hidden="1" customHeight="1" x14ac:dyDescent="0.2">
      <c r="A161" s="125">
        <v>5321</v>
      </c>
      <c r="B161" s="119" t="s">
        <v>214</v>
      </c>
      <c r="C161" s="120">
        <v>0</v>
      </c>
      <c r="D161" s="121">
        <f t="shared" si="3"/>
        <v>0</v>
      </c>
      <c r="E161" s="119"/>
    </row>
    <row r="162" spans="1:5" ht="15" hidden="1" customHeight="1" x14ac:dyDescent="0.2">
      <c r="A162" s="125">
        <v>5322</v>
      </c>
      <c r="B162" s="119" t="s">
        <v>215</v>
      </c>
      <c r="C162" s="120">
        <v>0</v>
      </c>
      <c r="D162" s="121">
        <f t="shared" si="3"/>
        <v>0</v>
      </c>
      <c r="E162" s="119"/>
    </row>
    <row r="163" spans="1:5" ht="15" hidden="1" customHeight="1" x14ac:dyDescent="0.2">
      <c r="A163" s="124">
        <v>5330</v>
      </c>
      <c r="B163" s="113" t="s">
        <v>124</v>
      </c>
      <c r="C163" s="114">
        <f>SUM(C164:C165)</f>
        <v>250000</v>
      </c>
      <c r="D163" s="117">
        <f t="shared" si="3"/>
        <v>1.050440746510404E-3</v>
      </c>
      <c r="E163" s="119"/>
    </row>
    <row r="164" spans="1:5" ht="15" hidden="1" customHeight="1" x14ac:dyDescent="0.2">
      <c r="A164" s="125">
        <v>5331</v>
      </c>
      <c r="B164" s="119" t="s">
        <v>216</v>
      </c>
      <c r="C164" s="120">
        <v>0</v>
      </c>
      <c r="D164" s="121">
        <f t="shared" si="3"/>
        <v>0</v>
      </c>
      <c r="E164" s="119"/>
    </row>
    <row r="165" spans="1:5" ht="15" hidden="1" customHeight="1" x14ac:dyDescent="0.2">
      <c r="A165" s="125">
        <v>5332</v>
      </c>
      <c r="B165" s="119" t="s">
        <v>217</v>
      </c>
      <c r="C165" s="120">
        <v>250000</v>
      </c>
      <c r="D165" s="121">
        <f t="shared" si="3"/>
        <v>1.050440746510404E-3</v>
      </c>
      <c r="E165" s="119"/>
    </row>
    <row r="166" spans="1:5" x14ac:dyDescent="0.2">
      <c r="A166" s="124">
        <v>5400</v>
      </c>
      <c r="B166" s="113" t="s">
        <v>218</v>
      </c>
      <c r="C166" s="114">
        <f>C167+C170+C173+C176+C178</f>
        <v>369431.33</v>
      </c>
      <c r="D166" s="117">
        <f t="shared" si="3"/>
        <v>1.5522628882781258E-3</v>
      </c>
      <c r="E166" s="119"/>
    </row>
    <row r="167" spans="1:5" x14ac:dyDescent="0.2">
      <c r="A167" s="124">
        <v>5410</v>
      </c>
      <c r="B167" s="113" t="s">
        <v>219</v>
      </c>
      <c r="C167" s="114">
        <f>SUM(C168:C169)</f>
        <v>369431.33</v>
      </c>
      <c r="D167" s="117">
        <f t="shared" si="3"/>
        <v>1.5522628882781258E-3</v>
      </c>
      <c r="E167" s="119"/>
    </row>
    <row r="168" spans="1:5" x14ac:dyDescent="0.2">
      <c r="A168" s="125">
        <v>5411</v>
      </c>
      <c r="B168" s="119" t="s">
        <v>220</v>
      </c>
      <c r="C168" s="120">
        <v>369431.33</v>
      </c>
      <c r="D168" s="121">
        <f t="shared" si="3"/>
        <v>1.5522628882781258E-3</v>
      </c>
      <c r="E168" s="119"/>
    </row>
    <row r="169" spans="1:5" ht="15" hidden="1" customHeight="1" x14ac:dyDescent="0.2">
      <c r="A169" s="125">
        <v>5412</v>
      </c>
      <c r="B169" s="119" t="s">
        <v>221</v>
      </c>
      <c r="C169" s="120">
        <v>0</v>
      </c>
      <c r="D169" s="121">
        <f t="shared" si="3"/>
        <v>0</v>
      </c>
      <c r="E169" s="119"/>
    </row>
    <row r="170" spans="1:5" ht="15" hidden="1" customHeight="1" x14ac:dyDescent="0.2">
      <c r="A170" s="124">
        <v>5420</v>
      </c>
      <c r="B170" s="113" t="s">
        <v>222</v>
      </c>
      <c r="C170" s="114">
        <f>SUM(C171:C172)</f>
        <v>0</v>
      </c>
      <c r="D170" s="117">
        <f t="shared" si="3"/>
        <v>0</v>
      </c>
      <c r="E170" s="119"/>
    </row>
    <row r="171" spans="1:5" ht="15" hidden="1" customHeight="1" x14ac:dyDescent="0.2">
      <c r="A171" s="125">
        <v>5421</v>
      </c>
      <c r="B171" s="119" t="s">
        <v>223</v>
      </c>
      <c r="C171" s="120">
        <v>0</v>
      </c>
      <c r="D171" s="121">
        <f t="shared" si="3"/>
        <v>0</v>
      </c>
      <c r="E171" s="119"/>
    </row>
    <row r="172" spans="1:5" ht="15" hidden="1" customHeight="1" x14ac:dyDescent="0.2">
      <c r="A172" s="125">
        <v>5422</v>
      </c>
      <c r="B172" s="119" t="s">
        <v>224</v>
      </c>
      <c r="C172" s="120">
        <v>0</v>
      </c>
      <c r="D172" s="121">
        <f t="shared" si="3"/>
        <v>0</v>
      </c>
      <c r="E172" s="119"/>
    </row>
    <row r="173" spans="1:5" ht="15" hidden="1" customHeight="1" x14ac:dyDescent="0.2">
      <c r="A173" s="124">
        <v>5430</v>
      </c>
      <c r="B173" s="113" t="s">
        <v>225</v>
      </c>
      <c r="C173" s="114">
        <f>SUM(C174:C175)</f>
        <v>0</v>
      </c>
      <c r="D173" s="117">
        <f t="shared" si="3"/>
        <v>0</v>
      </c>
      <c r="E173" s="119"/>
    </row>
    <row r="174" spans="1:5" ht="15" hidden="1" customHeight="1" x14ac:dyDescent="0.2">
      <c r="A174" s="125">
        <v>5431</v>
      </c>
      <c r="B174" s="119" t="s">
        <v>226</v>
      </c>
      <c r="C174" s="120">
        <v>0</v>
      </c>
      <c r="D174" s="121">
        <f t="shared" si="3"/>
        <v>0</v>
      </c>
      <c r="E174" s="119"/>
    </row>
    <row r="175" spans="1:5" ht="15" hidden="1" customHeight="1" x14ac:dyDescent="0.2">
      <c r="A175" s="125">
        <v>5432</v>
      </c>
      <c r="B175" s="119" t="s">
        <v>227</v>
      </c>
      <c r="C175" s="120">
        <v>0</v>
      </c>
      <c r="D175" s="121">
        <f t="shared" si="3"/>
        <v>0</v>
      </c>
      <c r="E175" s="119"/>
    </row>
    <row r="176" spans="1:5" ht="15" hidden="1" customHeight="1" x14ac:dyDescent="0.2">
      <c r="A176" s="124">
        <v>5440</v>
      </c>
      <c r="B176" s="113" t="s">
        <v>228</v>
      </c>
      <c r="C176" s="114">
        <f>SUM(C177)</f>
        <v>0</v>
      </c>
      <c r="D176" s="117">
        <f t="shared" si="3"/>
        <v>0</v>
      </c>
      <c r="E176" s="119"/>
    </row>
    <row r="177" spans="1:5" ht="15" hidden="1" customHeight="1" x14ac:dyDescent="0.2">
      <c r="A177" s="125">
        <v>5441</v>
      </c>
      <c r="B177" s="119" t="s">
        <v>228</v>
      </c>
      <c r="C177" s="120">
        <v>0</v>
      </c>
      <c r="D177" s="121">
        <f t="shared" si="3"/>
        <v>0</v>
      </c>
      <c r="E177" s="119"/>
    </row>
    <row r="178" spans="1:5" ht="15" hidden="1" customHeight="1" x14ac:dyDescent="0.2">
      <c r="A178" s="124">
        <v>5450</v>
      </c>
      <c r="B178" s="113" t="s">
        <v>229</v>
      </c>
      <c r="C178" s="114">
        <f>SUM(C179:C180)</f>
        <v>0</v>
      </c>
      <c r="D178" s="117">
        <f t="shared" si="3"/>
        <v>0</v>
      </c>
      <c r="E178" s="119"/>
    </row>
    <row r="179" spans="1:5" ht="15" hidden="1" customHeight="1" x14ac:dyDescent="0.2">
      <c r="A179" s="125">
        <v>5451</v>
      </c>
      <c r="B179" s="119" t="s">
        <v>230</v>
      </c>
      <c r="C179" s="120">
        <v>0</v>
      </c>
      <c r="D179" s="121">
        <f t="shared" si="3"/>
        <v>0</v>
      </c>
      <c r="E179" s="119"/>
    </row>
    <row r="180" spans="1:5" ht="15" hidden="1" customHeight="1" x14ac:dyDescent="0.2">
      <c r="A180" s="125">
        <v>5452</v>
      </c>
      <c r="B180" s="119" t="s">
        <v>231</v>
      </c>
      <c r="C180" s="120">
        <v>0</v>
      </c>
      <c r="D180" s="121">
        <f t="shared" si="3"/>
        <v>0</v>
      </c>
      <c r="E180" s="119"/>
    </row>
    <row r="181" spans="1:5" x14ac:dyDescent="0.2">
      <c r="A181" s="124">
        <v>5500</v>
      </c>
      <c r="B181" s="113" t="s">
        <v>232</v>
      </c>
      <c r="C181" s="114">
        <f>C182+C191+C194+C200</f>
        <v>6392203.830000001</v>
      </c>
      <c r="D181" s="117">
        <f t="shared" si="3"/>
        <v>2.6858525452127458E-2</v>
      </c>
      <c r="E181" s="119"/>
    </row>
    <row r="182" spans="1:5" x14ac:dyDescent="0.2">
      <c r="A182" s="124">
        <v>5510</v>
      </c>
      <c r="B182" s="113" t="s">
        <v>233</v>
      </c>
      <c r="C182" s="114">
        <f>SUM(C183:C190)</f>
        <v>6392203.830000001</v>
      </c>
      <c r="D182" s="117">
        <f t="shared" si="3"/>
        <v>2.6858525452127458E-2</v>
      </c>
      <c r="E182" s="119"/>
    </row>
    <row r="183" spans="1:5" ht="15" hidden="1" customHeight="1" x14ac:dyDescent="0.2">
      <c r="A183" s="125">
        <v>5511</v>
      </c>
      <c r="B183" s="119" t="s">
        <v>234</v>
      </c>
      <c r="C183" s="120">
        <v>0</v>
      </c>
      <c r="D183" s="121">
        <f t="shared" si="3"/>
        <v>0</v>
      </c>
      <c r="E183" s="119"/>
    </row>
    <row r="184" spans="1:5" ht="15" hidden="1" customHeight="1" x14ac:dyDescent="0.2">
      <c r="A184" s="125">
        <v>5512</v>
      </c>
      <c r="B184" s="119" t="s">
        <v>235</v>
      </c>
      <c r="C184" s="120">
        <v>0</v>
      </c>
      <c r="D184" s="121">
        <f t="shared" si="3"/>
        <v>0</v>
      </c>
      <c r="E184" s="119"/>
    </row>
    <row r="185" spans="1:5" x14ac:dyDescent="0.2">
      <c r="A185" s="125">
        <v>5513</v>
      </c>
      <c r="B185" s="119" t="s">
        <v>236</v>
      </c>
      <c r="C185" s="120">
        <v>1021004.44</v>
      </c>
      <c r="D185" s="121">
        <f t="shared" si="3"/>
        <v>4.2900186645761472E-3</v>
      </c>
      <c r="E185" s="119"/>
    </row>
    <row r="186" spans="1:5" x14ac:dyDescent="0.2">
      <c r="A186" s="125">
        <v>5514</v>
      </c>
      <c r="B186" s="119" t="s">
        <v>237</v>
      </c>
      <c r="C186" s="120">
        <v>0</v>
      </c>
      <c r="D186" s="121">
        <f t="shared" si="3"/>
        <v>0</v>
      </c>
      <c r="E186" s="119"/>
    </row>
    <row r="187" spans="1:5" x14ac:dyDescent="0.2">
      <c r="A187" s="125">
        <v>5515</v>
      </c>
      <c r="B187" s="119" t="s">
        <v>238</v>
      </c>
      <c r="C187" s="120">
        <v>5114120.1900000004</v>
      </c>
      <c r="D187" s="121">
        <f t="shared" si="3"/>
        <v>2.1488320920510118E-2</v>
      </c>
      <c r="E187" s="119"/>
    </row>
    <row r="188" spans="1:5" x14ac:dyDescent="0.2">
      <c r="A188" s="125">
        <v>5516</v>
      </c>
      <c r="B188" s="119" t="s">
        <v>239</v>
      </c>
      <c r="C188" s="120">
        <v>51268.38</v>
      </c>
      <c r="D188" s="121">
        <f t="shared" si="3"/>
        <v>2.1541758143831625E-4</v>
      </c>
      <c r="E188" s="119"/>
    </row>
    <row r="189" spans="1:5" x14ac:dyDescent="0.2">
      <c r="A189" s="125">
        <v>5517</v>
      </c>
      <c r="B189" s="119" t="s">
        <v>240</v>
      </c>
      <c r="C189" s="120">
        <v>37337.75</v>
      </c>
      <c r="D189" s="121">
        <f t="shared" si="3"/>
        <v>1.5688437593207536E-4</v>
      </c>
      <c r="E189" s="119"/>
    </row>
    <row r="190" spans="1:5" ht="15" hidden="1" customHeight="1" x14ac:dyDescent="0.2">
      <c r="A190" s="125">
        <v>5518</v>
      </c>
      <c r="B190" s="119" t="s">
        <v>241</v>
      </c>
      <c r="C190" s="120">
        <v>168473.07</v>
      </c>
      <c r="D190" s="121">
        <f t="shared" si="3"/>
        <v>7.0788390967079819E-4</v>
      </c>
      <c r="E190" s="119"/>
    </row>
    <row r="191" spans="1:5" ht="15" hidden="1" customHeight="1" x14ac:dyDescent="0.2">
      <c r="A191" s="124">
        <v>5520</v>
      </c>
      <c r="B191" s="113" t="s">
        <v>242</v>
      </c>
      <c r="C191" s="114">
        <f>SUM(C192:C193)</f>
        <v>0</v>
      </c>
      <c r="D191" s="117">
        <f t="shared" si="3"/>
        <v>0</v>
      </c>
      <c r="E191" s="119"/>
    </row>
    <row r="192" spans="1:5" ht="15" hidden="1" customHeight="1" x14ac:dyDescent="0.2">
      <c r="A192" s="125">
        <v>5521</v>
      </c>
      <c r="B192" s="119" t="s">
        <v>243</v>
      </c>
      <c r="C192" s="120">
        <v>0</v>
      </c>
      <c r="D192" s="121">
        <f t="shared" si="3"/>
        <v>0</v>
      </c>
      <c r="E192" s="119"/>
    </row>
    <row r="193" spans="1:5" ht="15" hidden="1" customHeight="1" x14ac:dyDescent="0.2">
      <c r="A193" s="125">
        <v>5522</v>
      </c>
      <c r="B193" s="119" t="s">
        <v>244</v>
      </c>
      <c r="C193" s="120">
        <v>0</v>
      </c>
      <c r="D193" s="121">
        <f t="shared" si="3"/>
        <v>0</v>
      </c>
      <c r="E193" s="119"/>
    </row>
    <row r="194" spans="1:5" ht="15" hidden="1" customHeight="1" x14ac:dyDescent="0.2">
      <c r="A194" s="124">
        <v>5530</v>
      </c>
      <c r="B194" s="113" t="s">
        <v>245</v>
      </c>
      <c r="C194" s="114">
        <f>SUM(C195:C199)</f>
        <v>0</v>
      </c>
      <c r="D194" s="117">
        <f t="shared" si="3"/>
        <v>0</v>
      </c>
      <c r="E194" s="119"/>
    </row>
    <row r="195" spans="1:5" ht="15" hidden="1" customHeight="1" x14ac:dyDescent="0.2">
      <c r="A195" s="125">
        <v>5531</v>
      </c>
      <c r="B195" s="119" t="s">
        <v>246</v>
      </c>
      <c r="C195" s="120">
        <v>0</v>
      </c>
      <c r="D195" s="121">
        <f t="shared" si="3"/>
        <v>0</v>
      </c>
      <c r="E195" s="119"/>
    </row>
    <row r="196" spans="1:5" ht="15" hidden="1" customHeight="1" x14ac:dyDescent="0.2">
      <c r="A196" s="125">
        <v>5532</v>
      </c>
      <c r="B196" s="119" t="s">
        <v>247</v>
      </c>
      <c r="C196" s="120">
        <v>0</v>
      </c>
      <c r="D196" s="121">
        <f t="shared" si="3"/>
        <v>0</v>
      </c>
      <c r="E196" s="119"/>
    </row>
    <row r="197" spans="1:5" ht="15" hidden="1" customHeight="1" x14ac:dyDescent="0.2">
      <c r="A197" s="125">
        <v>5533</v>
      </c>
      <c r="B197" s="119" t="s">
        <v>248</v>
      </c>
      <c r="C197" s="120">
        <v>0</v>
      </c>
      <c r="D197" s="121">
        <f t="shared" si="3"/>
        <v>0</v>
      </c>
      <c r="E197" s="119"/>
    </row>
    <row r="198" spans="1:5" ht="15" hidden="1" customHeight="1" x14ac:dyDescent="0.2">
      <c r="A198" s="125">
        <v>5534</v>
      </c>
      <c r="B198" s="119" t="s">
        <v>249</v>
      </c>
      <c r="C198" s="120">
        <v>0</v>
      </c>
      <c r="D198" s="121">
        <f t="shared" si="3"/>
        <v>0</v>
      </c>
      <c r="E198" s="119"/>
    </row>
    <row r="199" spans="1:5" ht="15" hidden="1" customHeight="1" x14ac:dyDescent="0.2">
      <c r="A199" s="125">
        <v>5535</v>
      </c>
      <c r="B199" s="119" t="s">
        <v>250</v>
      </c>
      <c r="C199" s="120">
        <v>0</v>
      </c>
      <c r="D199" s="121">
        <f t="shared" si="3"/>
        <v>0</v>
      </c>
      <c r="E199" s="119"/>
    </row>
    <row r="200" spans="1:5" ht="15" hidden="1" customHeight="1" x14ac:dyDescent="0.2">
      <c r="A200" s="124">
        <v>5590</v>
      </c>
      <c r="B200" s="113" t="s">
        <v>251</v>
      </c>
      <c r="C200" s="114">
        <f>SUM(C201:C209)</f>
        <v>0</v>
      </c>
      <c r="D200" s="117">
        <f t="shared" si="3"/>
        <v>0</v>
      </c>
      <c r="E200" s="119"/>
    </row>
    <row r="201" spans="1:5" ht="15" hidden="1" customHeight="1" x14ac:dyDescent="0.2">
      <c r="A201" s="125">
        <v>5591</v>
      </c>
      <c r="B201" s="119" t="s">
        <v>252</v>
      </c>
      <c r="C201" s="120">
        <v>0</v>
      </c>
      <c r="D201" s="121">
        <f t="shared" si="3"/>
        <v>0</v>
      </c>
      <c r="E201" s="119"/>
    </row>
    <row r="202" spans="1:5" ht="15" hidden="1" customHeight="1" x14ac:dyDescent="0.2">
      <c r="A202" s="125">
        <v>5592</v>
      </c>
      <c r="B202" s="119" t="s">
        <v>253</v>
      </c>
      <c r="C202" s="120">
        <v>0</v>
      </c>
      <c r="D202" s="121">
        <f t="shared" si="3"/>
        <v>0</v>
      </c>
      <c r="E202" s="119"/>
    </row>
    <row r="203" spans="1:5" ht="15" hidden="1" customHeight="1" x14ac:dyDescent="0.2">
      <c r="A203" s="125">
        <v>5593</v>
      </c>
      <c r="B203" s="119" t="s">
        <v>254</v>
      </c>
      <c r="C203" s="120">
        <v>0</v>
      </c>
      <c r="D203" s="121">
        <f t="shared" si="3"/>
        <v>0</v>
      </c>
      <c r="E203" s="119"/>
    </row>
    <row r="204" spans="1:5" ht="15" hidden="1" customHeight="1" x14ac:dyDescent="0.2">
      <c r="A204" s="125">
        <v>5594</v>
      </c>
      <c r="B204" s="119" t="s">
        <v>255</v>
      </c>
      <c r="C204" s="120">
        <v>0</v>
      </c>
      <c r="D204" s="121">
        <f t="shared" si="3"/>
        <v>0</v>
      </c>
      <c r="E204" s="119"/>
    </row>
    <row r="205" spans="1:5" ht="15" hidden="1" customHeight="1" x14ac:dyDescent="0.2">
      <c r="A205" s="125">
        <v>5595</v>
      </c>
      <c r="B205" s="119" t="s">
        <v>256</v>
      </c>
      <c r="C205" s="120">
        <v>0</v>
      </c>
      <c r="D205" s="121">
        <f t="shared" si="3"/>
        <v>0</v>
      </c>
      <c r="E205" s="119"/>
    </row>
    <row r="206" spans="1:5" ht="15" hidden="1" customHeight="1" x14ac:dyDescent="0.2">
      <c r="A206" s="125">
        <v>5596</v>
      </c>
      <c r="B206" s="119" t="s">
        <v>148</v>
      </c>
      <c r="C206" s="120">
        <v>0</v>
      </c>
      <c r="D206" s="121">
        <f t="shared" si="3"/>
        <v>0</v>
      </c>
      <c r="E206" s="119"/>
    </row>
    <row r="207" spans="1:5" ht="15" hidden="1" customHeight="1" x14ac:dyDescent="0.2">
      <c r="A207" s="125">
        <v>5597</v>
      </c>
      <c r="B207" s="119" t="s">
        <v>257</v>
      </c>
      <c r="C207" s="120">
        <v>0</v>
      </c>
      <c r="D207" s="121">
        <f t="shared" si="3"/>
        <v>0</v>
      </c>
      <c r="E207" s="119"/>
    </row>
    <row r="208" spans="1:5" ht="15" hidden="1" customHeight="1" x14ac:dyDescent="0.2">
      <c r="A208" s="125">
        <v>5598</v>
      </c>
      <c r="B208" s="119" t="s">
        <v>258</v>
      </c>
      <c r="C208" s="120">
        <v>0</v>
      </c>
      <c r="D208" s="121">
        <f t="shared" si="3"/>
        <v>0</v>
      </c>
      <c r="E208" s="119"/>
    </row>
    <row r="209" spans="1:5" ht="15" hidden="1" customHeight="1" x14ac:dyDescent="0.2">
      <c r="A209" s="125">
        <v>5599</v>
      </c>
      <c r="B209" s="119" t="s">
        <v>259</v>
      </c>
      <c r="C209" s="120">
        <v>0</v>
      </c>
      <c r="D209" s="121">
        <f t="shared" si="3"/>
        <v>0</v>
      </c>
      <c r="E209" s="119"/>
    </row>
    <row r="210" spans="1:5" x14ac:dyDescent="0.2">
      <c r="A210" s="124">
        <v>5600</v>
      </c>
      <c r="B210" s="113" t="s">
        <v>260</v>
      </c>
      <c r="C210" s="114">
        <f>C211</f>
        <v>12327501.43</v>
      </c>
      <c r="D210" s="117">
        <f t="shared" si="3"/>
        <v>5.179723921894909E-2</v>
      </c>
      <c r="E210" s="119"/>
    </row>
    <row r="211" spans="1:5" x14ac:dyDescent="0.2">
      <c r="A211" s="124">
        <v>5610</v>
      </c>
      <c r="B211" s="113" t="s">
        <v>261</v>
      </c>
      <c r="C211" s="114">
        <f>C212</f>
        <v>12327501.43</v>
      </c>
      <c r="D211" s="117">
        <f t="shared" si="3"/>
        <v>5.179723921894909E-2</v>
      </c>
      <c r="E211" s="119"/>
    </row>
    <row r="212" spans="1:5" x14ac:dyDescent="0.2">
      <c r="A212" s="125">
        <v>5611</v>
      </c>
      <c r="B212" s="119" t="s">
        <v>262</v>
      </c>
      <c r="C212" s="120">
        <v>12327501.43</v>
      </c>
      <c r="D212" s="121">
        <f t="shared" si="3"/>
        <v>5.179723921894909E-2</v>
      </c>
      <c r="E212" s="119"/>
    </row>
    <row r="213" spans="1:5" x14ac:dyDescent="0.2">
      <c r="A213" s="92"/>
      <c r="B213" s="92"/>
      <c r="C213" s="127"/>
      <c r="D213" s="92"/>
      <c r="E213" s="92"/>
    </row>
    <row r="214" spans="1:5" x14ac:dyDescent="0.2">
      <c r="A214" s="128" t="s">
        <v>65</v>
      </c>
      <c r="B214" s="92"/>
      <c r="C214" s="92"/>
      <c r="D214" s="92"/>
      <c r="E214" s="92"/>
    </row>
  </sheetData>
  <mergeCells count="7">
    <mergeCell ref="A7:E7"/>
    <mergeCell ref="A92:E92"/>
    <mergeCell ref="A1:C1"/>
    <mergeCell ref="A2:C2"/>
    <mergeCell ref="A3:C3"/>
    <mergeCell ref="A4:C4"/>
    <mergeCell ref="A5:E5"/>
  </mergeCells>
  <printOptions horizontalCentered="1"/>
  <pageMargins left="0.23622047244094491" right="0.23622047244094491" top="0.74803149606299213" bottom="0.74803149606299213" header="0.31496062992125984" footer="0.31496062992125984"/>
  <pageSetup scale="82" fitToHeight="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72"/>
  <sheetViews>
    <sheetView topLeftCell="A147" workbookViewId="0">
      <selection activeCell="D174" sqref="D174"/>
    </sheetView>
  </sheetViews>
  <sheetFormatPr baseColWidth="10" defaultColWidth="14.42578125" defaultRowHeight="15" x14ac:dyDescent="0.25"/>
  <cols>
    <col min="1" max="1" width="10" style="73" customWidth="1"/>
    <col min="2" max="2" width="64.5703125" style="73" customWidth="1"/>
    <col min="3" max="3" width="16.42578125" style="73" customWidth="1"/>
    <col min="4" max="4" width="19.140625" style="73" customWidth="1"/>
    <col min="5" max="5" width="24.5703125" style="73" customWidth="1"/>
    <col min="6" max="6" width="22.85546875" style="73" customWidth="1"/>
    <col min="7" max="8" width="16.85546875" style="73" customWidth="1"/>
    <col min="9" max="9" width="13.85546875" style="73" customWidth="1"/>
    <col min="10" max="10" width="23.85546875" style="73" customWidth="1"/>
    <col min="11" max="26" width="9.140625" style="73" customWidth="1"/>
    <col min="27" max="16384" width="14.42578125" style="73"/>
  </cols>
  <sheetData>
    <row r="1" spans="1:8" x14ac:dyDescent="0.25">
      <c r="A1" s="158" t="str">
        <f>'Notas a los Edos Financieros'!A1</f>
        <v>Municipio Moroleón Guanajuato</v>
      </c>
      <c r="B1" s="164"/>
      <c r="C1" s="164"/>
      <c r="D1" s="164"/>
      <c r="E1" s="164"/>
      <c r="F1" s="164"/>
      <c r="G1" s="36" t="s">
        <v>0</v>
      </c>
      <c r="H1" s="53">
        <f>'Notas a los Edos Financieros'!D1</f>
        <v>2026</v>
      </c>
    </row>
    <row r="2" spans="1:8" x14ac:dyDescent="0.25">
      <c r="A2" s="158" t="s">
        <v>263</v>
      </c>
      <c r="B2" s="164"/>
      <c r="C2" s="164"/>
      <c r="D2" s="164"/>
      <c r="E2" s="164"/>
      <c r="F2" s="164"/>
      <c r="G2" s="36" t="s">
        <v>2</v>
      </c>
      <c r="H2" s="53" t="str">
        <f>'Notas a los Edos Financieros'!D2</f>
        <v>Trimestral</v>
      </c>
    </row>
    <row r="3" spans="1:8" x14ac:dyDescent="0.25">
      <c r="A3" s="158" t="str">
        <f>'Notas a los Edos Financieros'!A3</f>
        <v>Del 01 de enero al 30 de Septiembre de 2026</v>
      </c>
      <c r="B3" s="164"/>
      <c r="C3" s="164"/>
      <c r="D3" s="164"/>
      <c r="E3" s="164"/>
      <c r="F3" s="164"/>
      <c r="G3" s="36" t="s">
        <v>3</v>
      </c>
      <c r="H3" s="53">
        <f>'Notas a los Edos Financieros'!D3</f>
        <v>3</v>
      </c>
    </row>
    <row r="4" spans="1:8" x14ac:dyDescent="0.25">
      <c r="A4" s="163" t="s">
        <v>4</v>
      </c>
      <c r="B4" s="164"/>
      <c r="C4" s="164"/>
      <c r="D4" s="164"/>
      <c r="E4" s="164"/>
      <c r="F4" s="164"/>
      <c r="G4" s="36"/>
      <c r="H4" s="37"/>
    </row>
    <row r="5" spans="1:8" x14ac:dyDescent="0.25">
      <c r="A5" s="165" t="s">
        <v>67</v>
      </c>
      <c r="B5" s="165"/>
      <c r="C5" s="165"/>
      <c r="D5" s="165"/>
      <c r="E5" s="165"/>
      <c r="F5" s="165"/>
      <c r="G5" s="165"/>
      <c r="H5" s="165"/>
    </row>
    <row r="6" spans="1:8" x14ac:dyDescent="0.25">
      <c r="A6" s="74"/>
      <c r="B6" s="74"/>
      <c r="C6" s="74"/>
      <c r="D6" s="74"/>
      <c r="E6" s="74"/>
      <c r="F6" s="74"/>
      <c r="G6" s="74"/>
      <c r="H6" s="74"/>
    </row>
    <row r="7" spans="1:8" x14ac:dyDescent="0.25">
      <c r="A7" s="161" t="s">
        <v>264</v>
      </c>
      <c r="B7" s="161"/>
      <c r="C7" s="161"/>
      <c r="D7" s="161"/>
      <c r="E7" s="161"/>
      <c r="F7" s="161"/>
      <c r="G7" s="161"/>
      <c r="H7" s="161"/>
    </row>
    <row r="8" spans="1:8" s="75" customFormat="1" x14ac:dyDescent="0.25">
      <c r="A8" s="49" t="s">
        <v>69</v>
      </c>
      <c r="B8" s="49" t="s">
        <v>70</v>
      </c>
      <c r="C8" s="49" t="s">
        <v>71</v>
      </c>
      <c r="D8" s="49" t="s">
        <v>265</v>
      </c>
      <c r="E8" s="49"/>
      <c r="F8" s="49"/>
      <c r="G8" s="49"/>
      <c r="H8" s="49"/>
    </row>
    <row r="9" spans="1:8" x14ac:dyDescent="0.2">
      <c r="A9" s="76">
        <v>1114</v>
      </c>
      <c r="B9" s="74" t="s">
        <v>266</v>
      </c>
      <c r="C9" s="127">
        <v>2658728.7599999998</v>
      </c>
      <c r="D9" s="74"/>
      <c r="E9" s="74"/>
      <c r="F9" s="74"/>
      <c r="G9" s="74"/>
      <c r="H9" s="74"/>
    </row>
    <row r="10" spans="1:8" x14ac:dyDescent="0.2">
      <c r="A10" s="76">
        <v>1115</v>
      </c>
      <c r="B10" s="74" t="s">
        <v>267</v>
      </c>
      <c r="C10" s="127">
        <v>0</v>
      </c>
      <c r="D10" s="74"/>
      <c r="E10" s="74"/>
      <c r="F10" s="74"/>
      <c r="G10" s="74"/>
      <c r="H10" s="74"/>
    </row>
    <row r="11" spans="1:8" x14ac:dyDescent="0.25">
      <c r="A11" s="76">
        <v>1121</v>
      </c>
      <c r="B11" s="74" t="s">
        <v>268</v>
      </c>
      <c r="C11" s="77">
        <v>0</v>
      </c>
      <c r="D11" s="74"/>
      <c r="E11" s="74"/>
      <c r="F11" s="74"/>
      <c r="G11" s="74"/>
      <c r="H11" s="74"/>
    </row>
    <row r="12" spans="1:8" x14ac:dyDescent="0.25">
      <c r="A12" s="74"/>
      <c r="B12" s="74"/>
      <c r="C12" s="74"/>
      <c r="D12" s="74"/>
      <c r="E12" s="74"/>
      <c r="F12" s="74"/>
      <c r="G12" s="74"/>
      <c r="H12" s="74"/>
    </row>
    <row r="13" spans="1:8" x14ac:dyDescent="0.25">
      <c r="A13" s="161" t="s">
        <v>269</v>
      </c>
      <c r="B13" s="161"/>
      <c r="C13" s="161"/>
      <c r="D13" s="161"/>
      <c r="E13" s="161"/>
      <c r="F13" s="161"/>
      <c r="G13" s="161"/>
      <c r="H13" s="161"/>
    </row>
    <row r="14" spans="1:8" s="75" customFormat="1" x14ac:dyDescent="0.25">
      <c r="A14" s="49" t="s">
        <v>69</v>
      </c>
      <c r="B14" s="49" t="s">
        <v>70</v>
      </c>
      <c r="C14" s="49" t="s">
        <v>71</v>
      </c>
      <c r="D14" s="49">
        <f>H1-1</f>
        <v>2025</v>
      </c>
      <c r="E14" s="49">
        <f t="shared" ref="E14:G14" si="0">D14-1</f>
        <v>2024</v>
      </c>
      <c r="F14" s="49">
        <f t="shared" si="0"/>
        <v>2023</v>
      </c>
      <c r="G14" s="49">
        <f t="shared" si="0"/>
        <v>2022</v>
      </c>
      <c r="H14" s="49" t="s">
        <v>270</v>
      </c>
    </row>
    <row r="15" spans="1:8" x14ac:dyDescent="0.2">
      <c r="A15" s="76">
        <v>1122</v>
      </c>
      <c r="B15" s="74" t="s">
        <v>271</v>
      </c>
      <c r="C15" s="127">
        <v>9394996.2300000004</v>
      </c>
      <c r="D15" s="127">
        <v>3102115.85</v>
      </c>
      <c r="E15" s="127">
        <v>2739447.26</v>
      </c>
      <c r="F15" s="127">
        <v>2535650.5099999998</v>
      </c>
      <c r="G15" s="77">
        <v>0</v>
      </c>
      <c r="H15" s="74"/>
    </row>
    <row r="16" spans="1:8" x14ac:dyDescent="0.2">
      <c r="A16" s="76">
        <v>1124</v>
      </c>
      <c r="B16" s="74" t="s">
        <v>272</v>
      </c>
      <c r="C16" s="127">
        <v>104601.85</v>
      </c>
      <c r="D16" s="127">
        <v>104601.85</v>
      </c>
      <c r="E16" s="127">
        <v>104601.85</v>
      </c>
      <c r="F16" s="127">
        <v>104601.85</v>
      </c>
      <c r="G16" s="77">
        <v>0</v>
      </c>
      <c r="H16" s="74"/>
    </row>
    <row r="18" spans="1:8" x14ac:dyDescent="0.25">
      <c r="A18" s="161" t="s">
        <v>273</v>
      </c>
      <c r="B18" s="161"/>
      <c r="C18" s="161"/>
      <c r="D18" s="161"/>
      <c r="E18" s="161"/>
      <c r="F18" s="161"/>
      <c r="G18" s="161"/>
      <c r="H18" s="161"/>
    </row>
    <row r="19" spans="1:8" s="75" customFormat="1" x14ac:dyDescent="0.25">
      <c r="A19" s="49" t="s">
        <v>69</v>
      </c>
      <c r="B19" s="49" t="s">
        <v>70</v>
      </c>
      <c r="C19" s="49" t="s">
        <v>71</v>
      </c>
      <c r="D19" s="49" t="s">
        <v>274</v>
      </c>
      <c r="E19" s="49" t="s">
        <v>275</v>
      </c>
      <c r="F19" s="49" t="s">
        <v>276</v>
      </c>
      <c r="G19" s="49" t="s">
        <v>277</v>
      </c>
      <c r="H19" s="49" t="s">
        <v>278</v>
      </c>
    </row>
    <row r="20" spans="1:8" x14ac:dyDescent="0.2">
      <c r="A20" s="76">
        <v>1123</v>
      </c>
      <c r="B20" s="74" t="s">
        <v>279</v>
      </c>
      <c r="C20" s="127">
        <v>20309.96</v>
      </c>
      <c r="D20" s="127">
        <v>20309.96</v>
      </c>
      <c r="E20" s="77">
        <v>0</v>
      </c>
      <c r="F20" s="77">
        <v>0</v>
      </c>
      <c r="G20" s="77">
        <v>0</v>
      </c>
      <c r="H20" s="74"/>
    </row>
    <row r="21" spans="1:8" x14ac:dyDescent="0.2">
      <c r="A21" s="76">
        <v>1125</v>
      </c>
      <c r="B21" s="74" t="s">
        <v>280</v>
      </c>
      <c r="C21" s="127">
        <v>40000</v>
      </c>
      <c r="D21" s="127">
        <v>40000</v>
      </c>
      <c r="E21" s="77">
        <v>0</v>
      </c>
      <c r="F21" s="77">
        <v>0</v>
      </c>
      <c r="G21" s="77">
        <v>0</v>
      </c>
      <c r="H21" s="74"/>
    </row>
    <row r="22" spans="1:8" x14ac:dyDescent="0.2">
      <c r="A22" s="5">
        <v>1126</v>
      </c>
      <c r="B22" s="78" t="s">
        <v>281</v>
      </c>
      <c r="C22" s="127">
        <v>0</v>
      </c>
      <c r="D22" s="127">
        <v>0</v>
      </c>
      <c r="E22" s="77">
        <v>0</v>
      </c>
      <c r="F22" s="77">
        <v>0</v>
      </c>
      <c r="G22" s="77">
        <v>0</v>
      </c>
      <c r="H22" s="74"/>
    </row>
    <row r="23" spans="1:8" x14ac:dyDescent="0.2">
      <c r="A23" s="5">
        <v>1129</v>
      </c>
      <c r="B23" s="78" t="s">
        <v>282</v>
      </c>
      <c r="C23" s="127">
        <v>338475.08</v>
      </c>
      <c r="D23" s="127">
        <v>338475.08</v>
      </c>
      <c r="E23" s="77">
        <v>0</v>
      </c>
      <c r="F23" s="77">
        <v>0</v>
      </c>
      <c r="G23" s="77">
        <v>0</v>
      </c>
      <c r="H23" s="74"/>
    </row>
    <row r="24" spans="1:8" x14ac:dyDescent="0.2">
      <c r="A24" s="76">
        <v>1131</v>
      </c>
      <c r="B24" s="74" t="s">
        <v>283</v>
      </c>
      <c r="C24" s="127">
        <v>120000</v>
      </c>
      <c r="D24" s="127">
        <v>120000</v>
      </c>
      <c r="E24" s="77">
        <v>0</v>
      </c>
      <c r="F24" s="77">
        <v>0</v>
      </c>
      <c r="G24" s="77">
        <v>0</v>
      </c>
      <c r="H24" s="74"/>
    </row>
    <row r="25" spans="1:8" x14ac:dyDescent="0.2">
      <c r="A25" s="76">
        <v>1132</v>
      </c>
      <c r="B25" s="74" t="s">
        <v>284</v>
      </c>
      <c r="C25" s="127">
        <v>0</v>
      </c>
      <c r="D25" s="127">
        <v>0</v>
      </c>
      <c r="E25" s="77">
        <v>0</v>
      </c>
      <c r="F25" s="77">
        <v>0</v>
      </c>
      <c r="G25" s="77">
        <v>0</v>
      </c>
      <c r="H25" s="74"/>
    </row>
    <row r="26" spans="1:8" x14ac:dyDescent="0.2">
      <c r="A26" s="76">
        <v>1133</v>
      </c>
      <c r="B26" s="74" t="s">
        <v>285</v>
      </c>
      <c r="C26" s="127">
        <v>0</v>
      </c>
      <c r="D26" s="127">
        <v>0</v>
      </c>
      <c r="E26" s="77">
        <v>0</v>
      </c>
      <c r="F26" s="77">
        <v>0</v>
      </c>
      <c r="G26" s="77">
        <v>0</v>
      </c>
      <c r="H26" s="74"/>
    </row>
    <row r="27" spans="1:8" x14ac:dyDescent="0.2">
      <c r="A27" s="76">
        <v>1134</v>
      </c>
      <c r="B27" s="74" t="s">
        <v>286</v>
      </c>
      <c r="C27" s="127">
        <v>2888336.28</v>
      </c>
      <c r="D27" s="127">
        <v>2888336.28</v>
      </c>
      <c r="E27" s="77">
        <v>0</v>
      </c>
      <c r="F27" s="77">
        <v>0</v>
      </c>
      <c r="G27" s="77">
        <v>0</v>
      </c>
      <c r="H27" s="74"/>
    </row>
    <row r="28" spans="1:8" x14ac:dyDescent="0.25">
      <c r="A28" s="76">
        <v>1139</v>
      </c>
      <c r="B28" s="74" t="s">
        <v>287</v>
      </c>
      <c r="C28" s="77">
        <v>0</v>
      </c>
      <c r="D28" s="77">
        <v>0</v>
      </c>
      <c r="E28" s="77">
        <v>0</v>
      </c>
      <c r="F28" s="77">
        <v>0</v>
      </c>
      <c r="G28" s="77">
        <v>0</v>
      </c>
      <c r="H28" s="74"/>
    </row>
    <row r="29" spans="1:8" x14ac:dyDescent="0.25">
      <c r="A29" s="74"/>
      <c r="B29" s="74"/>
      <c r="C29" s="74"/>
      <c r="D29" s="74"/>
      <c r="E29" s="74"/>
      <c r="F29" s="74"/>
      <c r="G29" s="74"/>
      <c r="H29" s="74"/>
    </row>
    <row r="30" spans="1:8" x14ac:dyDescent="0.25">
      <c r="A30" s="161" t="s">
        <v>288</v>
      </c>
      <c r="B30" s="161"/>
      <c r="C30" s="161"/>
      <c r="D30" s="161"/>
      <c r="E30" s="161"/>
      <c r="F30" s="161"/>
      <c r="G30" s="161"/>
      <c r="H30" s="161"/>
    </row>
    <row r="31" spans="1:8" s="75" customFormat="1" x14ac:dyDescent="0.25">
      <c r="A31" s="49" t="s">
        <v>69</v>
      </c>
      <c r="B31" s="49" t="s">
        <v>70</v>
      </c>
      <c r="C31" s="49" t="s">
        <v>71</v>
      </c>
      <c r="D31" s="49" t="s">
        <v>289</v>
      </c>
      <c r="E31" s="49" t="s">
        <v>290</v>
      </c>
      <c r="F31" s="49" t="s">
        <v>291</v>
      </c>
      <c r="G31" s="49"/>
      <c r="H31" s="49"/>
    </row>
    <row r="32" spans="1:8" s="90" customFormat="1" x14ac:dyDescent="0.2">
      <c r="A32" s="81">
        <v>1140</v>
      </c>
      <c r="B32" s="84" t="s">
        <v>292</v>
      </c>
      <c r="C32" s="83">
        <v>0</v>
      </c>
      <c r="D32" s="84"/>
      <c r="E32" s="92" t="s">
        <v>583</v>
      </c>
      <c r="F32" s="84"/>
      <c r="G32" s="84"/>
      <c r="H32" s="84"/>
    </row>
    <row r="33" spans="1:8" x14ac:dyDescent="0.25">
      <c r="A33" s="76">
        <v>1141</v>
      </c>
      <c r="B33" s="74" t="s">
        <v>293</v>
      </c>
      <c r="C33" s="77">
        <v>0</v>
      </c>
      <c r="D33" s="74"/>
      <c r="E33" s="74"/>
      <c r="F33" s="74"/>
    </row>
    <row r="34" spans="1:8" x14ac:dyDescent="0.25">
      <c r="A34" s="76">
        <v>1142</v>
      </c>
      <c r="B34" s="74" t="s">
        <v>294</v>
      </c>
      <c r="C34" s="77">
        <v>0</v>
      </c>
      <c r="D34" s="74"/>
      <c r="E34" s="74"/>
      <c r="F34" s="74"/>
    </row>
    <row r="35" spans="1:8" x14ac:dyDescent="0.25">
      <c r="A35" s="76">
        <v>1143</v>
      </c>
      <c r="B35" s="74" t="s">
        <v>295</v>
      </c>
      <c r="C35" s="77">
        <v>0</v>
      </c>
      <c r="D35" s="74"/>
      <c r="E35" s="74"/>
      <c r="F35" s="74"/>
    </row>
    <row r="36" spans="1:8" x14ac:dyDescent="0.25">
      <c r="A36" s="76">
        <v>1144</v>
      </c>
      <c r="B36" s="74" t="s">
        <v>296</v>
      </c>
      <c r="C36" s="77">
        <v>0</v>
      </c>
      <c r="D36" s="74"/>
      <c r="E36" s="74"/>
      <c r="F36" s="74"/>
    </row>
    <row r="37" spans="1:8" x14ac:dyDescent="0.25">
      <c r="A37" s="76">
        <v>1145</v>
      </c>
      <c r="B37" s="74" t="s">
        <v>297</v>
      </c>
      <c r="C37" s="77">
        <v>0</v>
      </c>
      <c r="D37" s="74"/>
      <c r="E37" s="74"/>
      <c r="F37" s="74"/>
    </row>
    <row r="38" spans="1:8" x14ac:dyDescent="0.25">
      <c r="A38" s="74"/>
      <c r="B38" s="74"/>
      <c r="C38" s="74"/>
      <c r="D38" s="74"/>
      <c r="E38" s="74"/>
      <c r="F38" s="74"/>
    </row>
    <row r="39" spans="1:8" x14ac:dyDescent="0.25">
      <c r="A39" s="161" t="s">
        <v>298</v>
      </c>
      <c r="B39" s="161"/>
      <c r="C39" s="161"/>
      <c r="D39" s="161"/>
      <c r="E39" s="161"/>
      <c r="F39" s="161"/>
    </row>
    <row r="40" spans="1:8" s="75" customFormat="1" ht="22.5" x14ac:dyDescent="0.25">
      <c r="A40" s="49" t="s">
        <v>69</v>
      </c>
      <c r="B40" s="49" t="s">
        <v>70</v>
      </c>
      <c r="C40" s="49" t="s">
        <v>71</v>
      </c>
      <c r="D40" s="49" t="s">
        <v>290</v>
      </c>
      <c r="E40" s="49" t="s">
        <v>299</v>
      </c>
      <c r="F40" s="50" t="s">
        <v>291</v>
      </c>
    </row>
    <row r="41" spans="1:8" x14ac:dyDescent="0.2">
      <c r="A41" s="76">
        <v>1150</v>
      </c>
      <c r="B41" s="74" t="s">
        <v>300</v>
      </c>
      <c r="C41" s="77">
        <v>0</v>
      </c>
      <c r="D41" s="74"/>
      <c r="E41" s="92" t="s">
        <v>583</v>
      </c>
      <c r="F41" s="74"/>
    </row>
    <row r="42" spans="1:8" x14ac:dyDescent="0.25">
      <c r="A42" s="76">
        <v>1151</v>
      </c>
      <c r="B42" s="74" t="s">
        <v>301</v>
      </c>
      <c r="C42" s="77">
        <v>0</v>
      </c>
      <c r="D42" s="74"/>
      <c r="E42" s="74"/>
      <c r="F42" s="74"/>
    </row>
    <row r="43" spans="1:8" x14ac:dyDescent="0.25">
      <c r="A43" s="74"/>
      <c r="B43" s="74"/>
      <c r="C43" s="74"/>
      <c r="D43" s="74"/>
      <c r="E43" s="74"/>
      <c r="F43" s="74"/>
    </row>
    <row r="44" spans="1:8" x14ac:dyDescent="0.25">
      <c r="A44" s="161" t="s">
        <v>302</v>
      </c>
      <c r="B44" s="161"/>
      <c r="C44" s="161"/>
      <c r="D44" s="161"/>
      <c r="E44" s="161"/>
      <c r="F44" s="161"/>
    </row>
    <row r="45" spans="1:8" s="75" customFormat="1" x14ac:dyDescent="0.25">
      <c r="A45" s="49" t="s">
        <v>69</v>
      </c>
      <c r="B45" s="49" t="s">
        <v>70</v>
      </c>
      <c r="C45" s="49" t="s">
        <v>71</v>
      </c>
      <c r="D45" s="49" t="s">
        <v>265</v>
      </c>
      <c r="E45" s="49" t="s">
        <v>278</v>
      </c>
      <c r="F45" s="49"/>
    </row>
    <row r="46" spans="1:8" x14ac:dyDescent="0.2">
      <c r="A46" s="76">
        <v>1213</v>
      </c>
      <c r="B46" s="74" t="s">
        <v>303</v>
      </c>
      <c r="C46" s="77">
        <v>0</v>
      </c>
      <c r="D46" s="74"/>
      <c r="E46" s="92" t="s">
        <v>583</v>
      </c>
      <c r="F46" s="74"/>
    </row>
    <row r="47" spans="1:8" x14ac:dyDescent="0.25">
      <c r="A47" s="74"/>
      <c r="B47" s="74"/>
      <c r="C47" s="74"/>
      <c r="D47" s="74"/>
      <c r="E47" s="74"/>
      <c r="F47" s="74"/>
    </row>
    <row r="48" spans="1:8" x14ac:dyDescent="0.25">
      <c r="A48" s="161" t="s">
        <v>304</v>
      </c>
      <c r="B48" s="161"/>
      <c r="C48" s="161"/>
      <c r="D48" s="161"/>
      <c r="E48" s="161"/>
      <c r="F48" s="161"/>
      <c r="G48" s="161"/>
      <c r="H48" s="161"/>
    </row>
    <row r="49" spans="1:10" s="75" customFormat="1" x14ac:dyDescent="0.25">
      <c r="A49" s="49" t="s">
        <v>69</v>
      </c>
      <c r="B49" s="49" t="s">
        <v>70</v>
      </c>
      <c r="C49" s="49" t="s">
        <v>71</v>
      </c>
      <c r="D49" s="49"/>
      <c r="E49" s="49"/>
      <c r="F49" s="49"/>
      <c r="G49" s="49"/>
      <c r="H49" s="49"/>
      <c r="I49" s="76"/>
      <c r="J49" s="76"/>
    </row>
    <row r="50" spans="1:10" x14ac:dyDescent="0.2">
      <c r="A50" s="76">
        <v>1211</v>
      </c>
      <c r="B50" s="74" t="s">
        <v>305</v>
      </c>
      <c r="C50" s="77">
        <v>0</v>
      </c>
      <c r="D50" s="74"/>
      <c r="E50" s="92" t="s">
        <v>583</v>
      </c>
      <c r="F50" s="74"/>
      <c r="G50" s="74"/>
      <c r="H50" s="74"/>
      <c r="I50" s="74"/>
      <c r="J50" s="74"/>
    </row>
    <row r="51" spans="1:10" x14ac:dyDescent="0.25">
      <c r="A51" s="76">
        <v>1212</v>
      </c>
      <c r="B51" s="74" t="s">
        <v>306</v>
      </c>
      <c r="C51" s="77">
        <v>0</v>
      </c>
      <c r="D51" s="74"/>
      <c r="E51" s="74"/>
      <c r="F51" s="74"/>
      <c r="G51" s="74"/>
      <c r="H51" s="74"/>
      <c r="I51" s="74"/>
      <c r="J51" s="74"/>
    </row>
    <row r="52" spans="1:10" x14ac:dyDescent="0.25">
      <c r="A52" s="76">
        <v>1214</v>
      </c>
      <c r="B52" s="74" t="s">
        <v>307</v>
      </c>
      <c r="C52" s="77">
        <v>0</v>
      </c>
      <c r="D52" s="74"/>
      <c r="E52" s="74"/>
      <c r="F52" s="74"/>
      <c r="G52" s="74"/>
      <c r="H52" s="74"/>
      <c r="I52" s="74"/>
      <c r="J52" s="74"/>
    </row>
    <row r="53" spans="1:10" x14ac:dyDescent="0.25">
      <c r="A53" s="74"/>
      <c r="B53" s="74"/>
      <c r="C53" s="74"/>
      <c r="D53" s="74"/>
      <c r="E53" s="74"/>
      <c r="F53" s="74"/>
      <c r="G53" s="74"/>
      <c r="H53" s="74"/>
      <c r="I53" s="74"/>
      <c r="J53" s="74"/>
    </row>
    <row r="54" spans="1:10" x14ac:dyDescent="0.25">
      <c r="A54" s="161" t="s">
        <v>308</v>
      </c>
      <c r="B54" s="161"/>
      <c r="C54" s="161"/>
      <c r="D54" s="161"/>
      <c r="E54" s="161"/>
      <c r="F54" s="161"/>
      <c r="G54" s="161"/>
      <c r="H54" s="161"/>
      <c r="I54" s="161"/>
      <c r="J54" s="161"/>
    </row>
    <row r="55" spans="1:10" s="75" customFormat="1" x14ac:dyDescent="0.25">
      <c r="A55" s="49" t="s">
        <v>69</v>
      </c>
      <c r="B55" s="49" t="s">
        <v>70</v>
      </c>
      <c r="C55" s="49" t="s">
        <v>71</v>
      </c>
      <c r="D55" s="49" t="s">
        <v>309</v>
      </c>
      <c r="E55" s="49" t="s">
        <v>310</v>
      </c>
      <c r="F55" s="49" t="s">
        <v>311</v>
      </c>
      <c r="G55" s="49" t="s">
        <v>312</v>
      </c>
      <c r="H55" s="49" t="s">
        <v>313</v>
      </c>
      <c r="I55" s="49" t="s">
        <v>314</v>
      </c>
      <c r="J55" s="49" t="s">
        <v>315</v>
      </c>
    </row>
    <row r="56" spans="1:10" s="90" customFormat="1" x14ac:dyDescent="0.2">
      <c r="A56" s="81">
        <v>1230</v>
      </c>
      <c r="B56" s="84" t="s">
        <v>316</v>
      </c>
      <c r="C56" s="127">
        <f>SUM(C57:C63)</f>
        <v>162507309.63999999</v>
      </c>
      <c r="D56" s="127">
        <f>SUM(D57:D63)</f>
        <v>1021004.44</v>
      </c>
      <c r="E56" s="127">
        <f>SUM(E57:E63)</f>
        <v>-8814723.6699999999</v>
      </c>
      <c r="F56" s="84"/>
      <c r="G56" s="84"/>
      <c r="H56" s="84"/>
      <c r="I56" s="84"/>
      <c r="J56" s="84"/>
    </row>
    <row r="57" spans="1:10" x14ac:dyDescent="0.2">
      <c r="A57" s="76">
        <v>1231</v>
      </c>
      <c r="B57" s="74" t="s">
        <v>317</v>
      </c>
      <c r="C57" s="127">
        <v>1463865.4</v>
      </c>
      <c r="D57" s="129"/>
      <c r="E57" s="129"/>
      <c r="F57" s="74"/>
      <c r="G57" s="74"/>
      <c r="H57" s="74"/>
      <c r="I57" s="74"/>
      <c r="J57" s="74"/>
    </row>
    <row r="58" spans="1:10" x14ac:dyDescent="0.2">
      <c r="A58" s="76">
        <v>1232</v>
      </c>
      <c r="B58" s="74" t="s">
        <v>318</v>
      </c>
      <c r="C58" s="127">
        <v>0</v>
      </c>
      <c r="D58" s="127">
        <v>0</v>
      </c>
      <c r="E58" s="127">
        <v>0</v>
      </c>
      <c r="F58" s="74"/>
      <c r="G58" s="74"/>
      <c r="H58" s="74"/>
      <c r="I58" s="74"/>
      <c r="J58" s="74"/>
    </row>
    <row r="59" spans="1:10" x14ac:dyDescent="0.2">
      <c r="A59" s="76">
        <v>1233</v>
      </c>
      <c r="B59" s="74" t="s">
        <v>319</v>
      </c>
      <c r="C59" s="127">
        <v>27782186.809999999</v>
      </c>
      <c r="D59" s="127">
        <v>939102.83</v>
      </c>
      <c r="E59" s="127">
        <v>-8476319.3800000008</v>
      </c>
      <c r="F59" s="74"/>
      <c r="G59" s="74"/>
      <c r="H59" s="74"/>
      <c r="I59" s="74"/>
      <c r="J59" s="74"/>
    </row>
    <row r="60" spans="1:10" x14ac:dyDescent="0.2">
      <c r="A60" s="76">
        <v>1234</v>
      </c>
      <c r="B60" s="74" t="s">
        <v>320</v>
      </c>
      <c r="C60" s="127">
        <v>0</v>
      </c>
      <c r="D60" s="127">
        <v>0</v>
      </c>
      <c r="E60" s="127">
        <v>0</v>
      </c>
      <c r="F60" s="74"/>
      <c r="G60" s="74"/>
      <c r="H60" s="74"/>
      <c r="I60" s="74"/>
      <c r="J60" s="74"/>
    </row>
    <row r="61" spans="1:10" x14ac:dyDescent="0.2">
      <c r="A61" s="76">
        <v>1235</v>
      </c>
      <c r="B61" s="74" t="s">
        <v>321</v>
      </c>
      <c r="C61" s="127">
        <v>53140597.109999999</v>
      </c>
      <c r="D61" s="127">
        <v>0</v>
      </c>
      <c r="E61" s="127">
        <v>0</v>
      </c>
      <c r="F61" s="74"/>
      <c r="G61" s="74"/>
      <c r="H61" s="74"/>
      <c r="I61" s="74"/>
      <c r="J61" s="74"/>
    </row>
    <row r="62" spans="1:10" x14ac:dyDescent="0.2">
      <c r="A62" s="76">
        <v>1236</v>
      </c>
      <c r="B62" s="74" t="s">
        <v>322</v>
      </c>
      <c r="C62" s="127">
        <v>46384677.109999999</v>
      </c>
      <c r="D62" s="127">
        <v>0</v>
      </c>
      <c r="E62" s="127">
        <v>0</v>
      </c>
      <c r="F62" s="74"/>
      <c r="G62" s="74"/>
      <c r="H62" s="74"/>
      <c r="I62" s="74"/>
      <c r="J62" s="74"/>
    </row>
    <row r="63" spans="1:10" x14ac:dyDescent="0.2">
      <c r="A63" s="76">
        <v>1239</v>
      </c>
      <c r="B63" s="74" t="s">
        <v>323</v>
      </c>
      <c r="C63" s="127">
        <v>33735983.210000001</v>
      </c>
      <c r="D63" s="127">
        <v>81901.61</v>
      </c>
      <c r="E63" s="127">
        <v>-338404.29</v>
      </c>
      <c r="F63" s="74"/>
      <c r="G63" s="74"/>
      <c r="H63" s="74"/>
      <c r="I63" s="74"/>
      <c r="J63" s="74"/>
    </row>
    <row r="64" spans="1:10" s="90" customFormat="1" x14ac:dyDescent="0.2">
      <c r="A64" s="81">
        <v>1240</v>
      </c>
      <c r="B64" s="84" t="s">
        <v>324</v>
      </c>
      <c r="C64" s="127">
        <f>SUM(C65:C72)</f>
        <v>94226112.069999993</v>
      </c>
      <c r="D64" s="127">
        <f t="shared" ref="D64:E64" si="1">SUM(D65:D72)</f>
        <v>5165388.5699999994</v>
      </c>
      <c r="E64" s="127">
        <f t="shared" si="1"/>
        <v>-62332511.799999997</v>
      </c>
      <c r="F64" s="84"/>
      <c r="G64" s="84"/>
      <c r="H64" s="84"/>
      <c r="I64" s="84"/>
      <c r="J64" s="84"/>
    </row>
    <row r="65" spans="1:10" x14ac:dyDescent="0.2">
      <c r="A65" s="76">
        <v>1241</v>
      </c>
      <c r="B65" s="74" t="s">
        <v>325</v>
      </c>
      <c r="C65" s="127">
        <v>20403554.82</v>
      </c>
      <c r="D65" s="127">
        <v>713353.2</v>
      </c>
      <c r="E65" s="127">
        <v>-7752891.54</v>
      </c>
      <c r="F65" s="74"/>
      <c r="G65" s="74"/>
      <c r="H65" s="74"/>
      <c r="I65" s="74"/>
      <c r="J65" s="74"/>
    </row>
    <row r="66" spans="1:10" x14ac:dyDescent="0.2">
      <c r="A66" s="76">
        <v>1242</v>
      </c>
      <c r="B66" s="74" t="s">
        <v>326</v>
      </c>
      <c r="C66" s="127">
        <v>2569992.0299999998</v>
      </c>
      <c r="D66" s="127">
        <v>142711.87</v>
      </c>
      <c r="E66" s="127">
        <v>-1658558.73</v>
      </c>
      <c r="F66" s="74"/>
      <c r="G66" s="74"/>
      <c r="H66" s="74"/>
      <c r="I66" s="74"/>
      <c r="J66" s="74"/>
    </row>
    <row r="67" spans="1:10" x14ac:dyDescent="0.2">
      <c r="A67" s="76">
        <v>1243</v>
      </c>
      <c r="B67" s="74" t="s">
        <v>327</v>
      </c>
      <c r="C67" s="127">
        <v>115628.14</v>
      </c>
      <c r="D67" s="127">
        <v>2444.7600000000002</v>
      </c>
      <c r="E67" s="127">
        <v>-76281.679999999993</v>
      </c>
      <c r="F67" s="74"/>
      <c r="G67" s="74"/>
      <c r="H67" s="74"/>
      <c r="I67" s="74"/>
      <c r="J67" s="74"/>
    </row>
    <row r="68" spans="1:10" x14ac:dyDescent="0.2">
      <c r="A68" s="76">
        <v>1244</v>
      </c>
      <c r="B68" s="74" t="s">
        <v>328</v>
      </c>
      <c r="C68" s="127">
        <v>32758924.170000002</v>
      </c>
      <c r="D68" s="127">
        <v>2274867.52</v>
      </c>
      <c r="E68" s="127">
        <v>-26614065.120000001</v>
      </c>
      <c r="F68" s="74"/>
      <c r="G68" s="74"/>
      <c r="H68" s="74"/>
      <c r="I68" s="74"/>
      <c r="J68" s="74"/>
    </row>
    <row r="69" spans="1:10" x14ac:dyDescent="0.2">
      <c r="A69" s="76">
        <v>1245</v>
      </c>
      <c r="B69" s="74" t="s">
        <v>329</v>
      </c>
      <c r="C69" s="127">
        <v>10754599.16</v>
      </c>
      <c r="D69" s="127">
        <v>766517.95</v>
      </c>
      <c r="E69" s="127">
        <v>-4811577.58</v>
      </c>
      <c r="F69" s="74"/>
      <c r="G69" s="74"/>
      <c r="H69" s="74"/>
      <c r="I69" s="74"/>
      <c r="J69" s="74"/>
    </row>
    <row r="70" spans="1:10" x14ac:dyDescent="0.2">
      <c r="A70" s="76">
        <v>1246</v>
      </c>
      <c r="B70" s="74" t="s">
        <v>330</v>
      </c>
      <c r="C70" s="127">
        <v>26542475.18</v>
      </c>
      <c r="D70" s="127">
        <v>1214224.8899999999</v>
      </c>
      <c r="E70" s="127">
        <v>-21178886.309999999</v>
      </c>
      <c r="F70" s="74"/>
      <c r="G70" s="74"/>
      <c r="H70" s="74"/>
      <c r="I70" s="74"/>
      <c r="J70" s="74"/>
    </row>
    <row r="71" spans="1:10" x14ac:dyDescent="0.2">
      <c r="A71" s="76">
        <v>1247</v>
      </c>
      <c r="B71" s="74" t="s">
        <v>331</v>
      </c>
      <c r="C71" s="127">
        <v>266000.02</v>
      </c>
      <c r="D71" s="127">
        <v>0</v>
      </c>
      <c r="E71" s="127">
        <v>0</v>
      </c>
      <c r="F71" s="74"/>
      <c r="G71" s="74"/>
      <c r="H71" s="74"/>
      <c r="I71" s="74"/>
      <c r="J71" s="74"/>
    </row>
    <row r="72" spans="1:10" x14ac:dyDescent="0.2">
      <c r="A72" s="76">
        <v>1248</v>
      </c>
      <c r="B72" s="74" t="s">
        <v>332</v>
      </c>
      <c r="C72" s="127">
        <v>814938.55</v>
      </c>
      <c r="D72" s="127">
        <v>51268.38</v>
      </c>
      <c r="E72" s="127">
        <v>-240250.84</v>
      </c>
      <c r="F72" s="74"/>
      <c r="G72" s="74"/>
      <c r="H72" s="74"/>
      <c r="I72" s="74"/>
      <c r="J72" s="74"/>
    </row>
    <row r="73" spans="1:10" x14ac:dyDescent="0.25">
      <c r="A73" s="74"/>
      <c r="B73" s="74"/>
      <c r="C73" s="74"/>
      <c r="D73" s="74"/>
      <c r="E73" s="74"/>
      <c r="F73" s="74"/>
      <c r="G73" s="74"/>
      <c r="H73" s="74"/>
      <c r="I73" s="74"/>
      <c r="J73" s="74"/>
    </row>
    <row r="74" spans="1:10" x14ac:dyDescent="0.25">
      <c r="A74" s="161" t="s">
        <v>333</v>
      </c>
      <c r="B74" s="161"/>
      <c r="C74" s="161"/>
      <c r="D74" s="161"/>
      <c r="E74" s="161"/>
      <c r="F74" s="161"/>
      <c r="G74" s="161"/>
      <c r="H74" s="74"/>
      <c r="I74" s="74"/>
      <c r="J74" s="74"/>
    </row>
    <row r="75" spans="1:10" s="75" customFormat="1" x14ac:dyDescent="0.25">
      <c r="A75" s="49" t="s">
        <v>69</v>
      </c>
      <c r="B75" s="49" t="s">
        <v>70</v>
      </c>
      <c r="C75" s="49" t="s">
        <v>71</v>
      </c>
      <c r="D75" s="49" t="s">
        <v>334</v>
      </c>
      <c r="E75" s="49" t="s">
        <v>335</v>
      </c>
      <c r="F75" s="49" t="s">
        <v>336</v>
      </c>
      <c r="G75" s="49" t="s">
        <v>337</v>
      </c>
      <c r="H75" s="76"/>
      <c r="I75" s="76"/>
      <c r="J75" s="76"/>
    </row>
    <row r="76" spans="1:10" s="90" customFormat="1" x14ac:dyDescent="0.2">
      <c r="A76" s="81">
        <v>1250</v>
      </c>
      <c r="B76" s="84" t="s">
        <v>338</v>
      </c>
      <c r="C76" s="127">
        <f>SUM(C77:C81)</f>
        <v>1513013.74</v>
      </c>
      <c r="D76" s="127">
        <f>SUM(D77:D81)</f>
        <v>37337.75</v>
      </c>
      <c r="E76" s="127">
        <f>SUM(E77:E81)</f>
        <v>-840094.71999999997</v>
      </c>
      <c r="F76" s="84"/>
      <c r="G76" s="84"/>
      <c r="H76" s="84"/>
      <c r="I76" s="84"/>
      <c r="J76" s="84"/>
    </row>
    <row r="77" spans="1:10" x14ac:dyDescent="0.2">
      <c r="A77" s="76">
        <v>1251</v>
      </c>
      <c r="B77" s="74" t="s">
        <v>339</v>
      </c>
      <c r="C77" s="127">
        <v>913072.95</v>
      </c>
      <c r="D77" s="127">
        <v>28421.62</v>
      </c>
      <c r="E77" s="127">
        <v>-446034.34</v>
      </c>
      <c r="F77" s="74"/>
      <c r="G77" s="74"/>
      <c r="H77" s="74"/>
      <c r="I77" s="74"/>
      <c r="J77" s="74"/>
    </row>
    <row r="78" spans="1:10" x14ac:dyDescent="0.2">
      <c r="A78" s="76">
        <v>1252</v>
      </c>
      <c r="B78" s="74" t="s">
        <v>340</v>
      </c>
      <c r="C78" s="127">
        <v>0</v>
      </c>
      <c r="D78" s="127">
        <v>0</v>
      </c>
      <c r="E78" s="127">
        <v>0</v>
      </c>
      <c r="F78" s="74"/>
      <c r="G78" s="74"/>
      <c r="H78" s="74"/>
      <c r="I78" s="74"/>
      <c r="J78" s="74"/>
    </row>
    <row r="79" spans="1:10" x14ac:dyDescent="0.2">
      <c r="A79" s="76">
        <v>1253</v>
      </c>
      <c r="B79" s="74" t="s">
        <v>341</v>
      </c>
      <c r="C79" s="127">
        <v>0</v>
      </c>
      <c r="D79" s="127">
        <v>0</v>
      </c>
      <c r="E79" s="127">
        <v>0</v>
      </c>
      <c r="F79" s="74"/>
      <c r="G79" s="74"/>
      <c r="H79" s="74"/>
      <c r="I79" s="74"/>
      <c r="J79" s="74"/>
    </row>
    <row r="80" spans="1:10" x14ac:dyDescent="0.2">
      <c r="A80" s="76">
        <v>1254</v>
      </c>
      <c r="B80" s="74" t="s">
        <v>342</v>
      </c>
      <c r="C80" s="127">
        <v>590563.76</v>
      </c>
      <c r="D80" s="127">
        <v>8916.1299999999992</v>
      </c>
      <c r="E80" s="127">
        <v>-394060.38</v>
      </c>
      <c r="F80" s="74"/>
      <c r="G80" s="74"/>
      <c r="H80" s="74"/>
      <c r="I80" s="74"/>
      <c r="J80" s="74"/>
    </row>
    <row r="81" spans="1:8" x14ac:dyDescent="0.2">
      <c r="A81" s="76">
        <v>1259</v>
      </c>
      <c r="B81" s="74" t="s">
        <v>343</v>
      </c>
      <c r="C81" s="127">
        <v>9377.0300000000007</v>
      </c>
      <c r="D81" s="127">
        <v>0</v>
      </c>
      <c r="E81" s="127">
        <v>0</v>
      </c>
      <c r="F81" s="74"/>
      <c r="G81" s="74"/>
    </row>
    <row r="82" spans="1:8" x14ac:dyDescent="0.2">
      <c r="A82" s="76">
        <v>1270</v>
      </c>
      <c r="B82" s="74" t="s">
        <v>344</v>
      </c>
      <c r="C82" s="127">
        <f>SUM(C83:C88)</f>
        <v>14551399.09</v>
      </c>
      <c r="D82" s="129"/>
      <c r="E82" s="129"/>
      <c r="F82" s="74"/>
      <c r="G82" s="74"/>
    </row>
    <row r="83" spans="1:8" x14ac:dyDescent="0.2">
      <c r="A83" s="76">
        <v>1271</v>
      </c>
      <c r="B83" s="74" t="s">
        <v>345</v>
      </c>
      <c r="C83" s="127">
        <v>14551399.09</v>
      </c>
      <c r="D83" s="129"/>
      <c r="E83" s="129"/>
      <c r="F83" s="74"/>
      <c r="G83" s="74"/>
    </row>
    <row r="84" spans="1:8" x14ac:dyDescent="0.25">
      <c r="A84" s="76">
        <v>1272</v>
      </c>
      <c r="B84" s="74" t="s">
        <v>346</v>
      </c>
      <c r="C84" s="77">
        <v>0</v>
      </c>
      <c r="D84" s="79"/>
      <c r="E84" s="79"/>
      <c r="F84" s="74"/>
      <c r="G84" s="74"/>
    </row>
    <row r="85" spans="1:8" x14ac:dyDescent="0.25">
      <c r="A85" s="76">
        <v>1273</v>
      </c>
      <c r="B85" s="74" t="s">
        <v>347</v>
      </c>
      <c r="C85" s="77">
        <v>0</v>
      </c>
      <c r="D85" s="79"/>
      <c r="E85" s="79"/>
      <c r="F85" s="74"/>
      <c r="G85" s="74"/>
    </row>
    <row r="86" spans="1:8" x14ac:dyDescent="0.25">
      <c r="A86" s="76">
        <v>1274</v>
      </c>
      <c r="B86" s="74" t="s">
        <v>348</v>
      </c>
      <c r="C86" s="77">
        <v>0</v>
      </c>
      <c r="D86" s="79"/>
      <c r="E86" s="79"/>
      <c r="F86" s="74"/>
      <c r="G86" s="74"/>
    </row>
    <row r="87" spans="1:8" x14ac:dyDescent="0.25">
      <c r="A87" s="76">
        <v>1275</v>
      </c>
      <c r="B87" s="74" t="s">
        <v>349</v>
      </c>
      <c r="C87" s="77">
        <v>0</v>
      </c>
      <c r="D87" s="79"/>
      <c r="E87" s="79"/>
      <c r="F87" s="74"/>
      <c r="G87" s="74"/>
    </row>
    <row r="88" spans="1:8" x14ac:dyDescent="0.25">
      <c r="A88" s="76">
        <v>1279</v>
      </c>
      <c r="B88" s="74" t="s">
        <v>350</v>
      </c>
      <c r="C88" s="77">
        <v>0</v>
      </c>
      <c r="D88" s="79"/>
      <c r="E88" s="79"/>
      <c r="F88" s="74"/>
      <c r="G88" s="74"/>
    </row>
    <row r="89" spans="1:8" x14ac:dyDescent="0.25">
      <c r="A89" s="74"/>
      <c r="B89" s="74"/>
      <c r="C89" s="74"/>
      <c r="D89" s="74"/>
      <c r="E89" s="74"/>
      <c r="F89" s="74"/>
      <c r="G89" s="74"/>
    </row>
    <row r="90" spans="1:8" x14ac:dyDescent="0.25">
      <c r="A90" s="161" t="s">
        <v>351</v>
      </c>
      <c r="B90" s="161"/>
      <c r="C90" s="161"/>
      <c r="D90" s="161"/>
      <c r="E90" s="161"/>
      <c r="F90" s="161"/>
      <c r="G90" s="161"/>
    </row>
    <row r="91" spans="1:8" s="75" customFormat="1" x14ac:dyDescent="0.25">
      <c r="A91" s="49" t="s">
        <v>69</v>
      </c>
      <c r="B91" s="49" t="s">
        <v>70</v>
      </c>
      <c r="C91" s="49" t="s">
        <v>71</v>
      </c>
      <c r="D91" s="49" t="s">
        <v>313</v>
      </c>
      <c r="E91" s="49"/>
      <c r="F91" s="49"/>
      <c r="G91" s="49"/>
    </row>
    <row r="92" spans="1:8" s="90" customFormat="1" x14ac:dyDescent="0.25">
      <c r="A92" s="81">
        <v>1160</v>
      </c>
      <c r="B92" s="84" t="s">
        <v>352</v>
      </c>
      <c r="C92" s="83">
        <v>0</v>
      </c>
      <c r="D92" s="84"/>
      <c r="E92" s="84" t="s">
        <v>583</v>
      </c>
      <c r="F92" s="84"/>
      <c r="G92" s="84"/>
    </row>
    <row r="93" spans="1:8" x14ac:dyDescent="0.25">
      <c r="A93" s="76">
        <v>1161</v>
      </c>
      <c r="B93" s="74" t="s">
        <v>353</v>
      </c>
      <c r="C93" s="77">
        <v>0</v>
      </c>
      <c r="D93" s="74"/>
      <c r="E93" s="74"/>
      <c r="F93" s="74"/>
      <c r="G93" s="74"/>
    </row>
    <row r="94" spans="1:8" x14ac:dyDescent="0.25">
      <c r="A94" s="76">
        <v>1162</v>
      </c>
      <c r="B94" s="74" t="s">
        <v>354</v>
      </c>
      <c r="C94" s="77">
        <v>0</v>
      </c>
      <c r="D94" s="74"/>
      <c r="E94" s="74"/>
      <c r="F94" s="74"/>
      <c r="G94" s="74"/>
    </row>
    <row r="95" spans="1:8" x14ac:dyDescent="0.25">
      <c r="A95" s="74"/>
      <c r="B95" s="74"/>
      <c r="C95" s="74"/>
      <c r="D95" s="74"/>
      <c r="E95" s="74"/>
      <c r="F95" s="74"/>
      <c r="G95" s="74"/>
    </row>
    <row r="96" spans="1:8" x14ac:dyDescent="0.25">
      <c r="A96" s="161" t="s">
        <v>355</v>
      </c>
      <c r="B96" s="161"/>
      <c r="C96" s="161"/>
      <c r="D96" s="161"/>
      <c r="E96" s="161"/>
      <c r="F96" s="161"/>
      <c r="G96" s="161"/>
      <c r="H96" s="161"/>
    </row>
    <row r="97" spans="1:8" s="75" customFormat="1" x14ac:dyDescent="0.25">
      <c r="A97" s="49" t="s">
        <v>69</v>
      </c>
      <c r="B97" s="49" t="s">
        <v>70</v>
      </c>
      <c r="C97" s="49" t="s">
        <v>71</v>
      </c>
      <c r="D97" s="49" t="s">
        <v>278</v>
      </c>
      <c r="E97" s="49"/>
      <c r="F97" s="49"/>
      <c r="G97" s="49"/>
      <c r="H97" s="49"/>
    </row>
    <row r="98" spans="1:8" s="90" customFormat="1" x14ac:dyDescent="0.25">
      <c r="A98" s="81">
        <v>1190</v>
      </c>
      <c r="B98" s="84" t="s">
        <v>356</v>
      </c>
      <c r="C98" s="83">
        <v>0</v>
      </c>
      <c r="D98" s="84"/>
      <c r="E98" s="84" t="s">
        <v>583</v>
      </c>
      <c r="F98" s="84"/>
      <c r="G98" s="84"/>
      <c r="H98" s="84"/>
    </row>
    <row r="99" spans="1:8" x14ac:dyDescent="0.25">
      <c r="A99" s="76">
        <v>1191</v>
      </c>
      <c r="B99" s="74" t="s">
        <v>357</v>
      </c>
      <c r="C99" s="77">
        <v>0</v>
      </c>
      <c r="D99" s="74"/>
      <c r="E99" s="74"/>
      <c r="F99" s="74"/>
      <c r="G99" s="74"/>
      <c r="H99" s="74"/>
    </row>
    <row r="100" spans="1:8" x14ac:dyDescent="0.25">
      <c r="A100" s="76">
        <v>1192</v>
      </c>
      <c r="B100" s="74" t="s">
        <v>358</v>
      </c>
      <c r="C100" s="77">
        <v>0</v>
      </c>
      <c r="D100" s="74"/>
      <c r="E100" s="74"/>
      <c r="F100" s="74"/>
      <c r="G100" s="74"/>
      <c r="H100" s="74"/>
    </row>
    <row r="101" spans="1:8" x14ac:dyDescent="0.25">
      <c r="A101" s="76">
        <v>1193</v>
      </c>
      <c r="B101" s="74" t="s">
        <v>359</v>
      </c>
      <c r="C101" s="77">
        <v>0</v>
      </c>
      <c r="D101" s="74"/>
      <c r="E101" s="74"/>
      <c r="F101" s="74"/>
      <c r="G101" s="74"/>
      <c r="H101" s="74"/>
    </row>
    <row r="102" spans="1:8" x14ac:dyDescent="0.25">
      <c r="A102" s="76">
        <v>1194</v>
      </c>
      <c r="B102" s="74" t="s">
        <v>360</v>
      </c>
      <c r="C102" s="77">
        <v>0</v>
      </c>
      <c r="D102" s="74"/>
      <c r="E102" s="74"/>
      <c r="F102" s="74"/>
      <c r="G102" s="74"/>
      <c r="H102" s="74"/>
    </row>
    <row r="103" spans="1:8" x14ac:dyDescent="0.25">
      <c r="A103" s="76">
        <v>1290</v>
      </c>
      <c r="B103" s="74" t="s">
        <v>361</v>
      </c>
      <c r="C103" s="77">
        <v>0</v>
      </c>
      <c r="D103" s="74"/>
      <c r="E103" s="74"/>
      <c r="F103" s="74"/>
      <c r="G103" s="74"/>
      <c r="H103" s="74"/>
    </row>
    <row r="104" spans="1:8" x14ac:dyDescent="0.25">
      <c r="A104" s="76">
        <v>1291</v>
      </c>
      <c r="B104" s="74" t="s">
        <v>362</v>
      </c>
      <c r="C104" s="77">
        <v>0</v>
      </c>
      <c r="D104" s="74"/>
      <c r="E104" s="74"/>
      <c r="F104" s="74"/>
      <c r="G104" s="74"/>
      <c r="H104" s="74"/>
    </row>
    <row r="105" spans="1:8" x14ac:dyDescent="0.25">
      <c r="A105" s="76">
        <v>1292</v>
      </c>
      <c r="B105" s="74" t="s">
        <v>363</v>
      </c>
      <c r="C105" s="77">
        <v>0</v>
      </c>
      <c r="D105" s="74"/>
      <c r="E105" s="74"/>
      <c r="F105" s="74"/>
      <c r="G105" s="74"/>
      <c r="H105" s="74"/>
    </row>
    <row r="106" spans="1:8" x14ac:dyDescent="0.25">
      <c r="A106" s="76">
        <v>1293</v>
      </c>
      <c r="B106" s="74" t="s">
        <v>364</v>
      </c>
      <c r="C106" s="77">
        <v>0</v>
      </c>
      <c r="D106" s="74"/>
      <c r="E106" s="74"/>
      <c r="F106" s="74"/>
      <c r="G106" s="74"/>
      <c r="H106" s="74"/>
    </row>
    <row r="107" spans="1:8" x14ac:dyDescent="0.25">
      <c r="A107" s="74"/>
      <c r="B107" s="74"/>
      <c r="C107" s="74"/>
      <c r="D107" s="74"/>
      <c r="E107" s="74"/>
      <c r="F107" s="74"/>
      <c r="G107" s="74"/>
      <c r="H107" s="74"/>
    </row>
    <row r="108" spans="1:8" x14ac:dyDescent="0.25">
      <c r="A108" s="161" t="s">
        <v>365</v>
      </c>
      <c r="B108" s="161"/>
      <c r="C108" s="161"/>
      <c r="D108" s="161"/>
      <c r="E108" s="161"/>
      <c r="F108" s="161"/>
      <c r="G108" s="161"/>
      <c r="H108" s="161"/>
    </row>
    <row r="109" spans="1:8" s="75" customFormat="1" x14ac:dyDescent="0.25">
      <c r="A109" s="49" t="s">
        <v>69</v>
      </c>
      <c r="B109" s="49" t="s">
        <v>70</v>
      </c>
      <c r="C109" s="49" t="s">
        <v>71</v>
      </c>
      <c r="D109" s="49" t="s">
        <v>274</v>
      </c>
      <c r="E109" s="49" t="s">
        <v>275</v>
      </c>
      <c r="F109" s="49" t="s">
        <v>276</v>
      </c>
      <c r="G109" s="49" t="s">
        <v>366</v>
      </c>
      <c r="H109" s="49" t="s">
        <v>315</v>
      </c>
    </row>
    <row r="110" spans="1:8" s="90" customFormat="1" x14ac:dyDescent="0.2">
      <c r="A110" s="81">
        <v>2110</v>
      </c>
      <c r="B110" s="84" t="s">
        <v>367</v>
      </c>
      <c r="C110" s="127">
        <f>SUM(C111:C119)</f>
        <v>31428605.149999999</v>
      </c>
      <c r="D110" s="127">
        <f>SUM(D111:D119)</f>
        <v>31428605.149999999</v>
      </c>
      <c r="E110" s="83">
        <v>0</v>
      </c>
      <c r="F110" s="83">
        <v>0</v>
      </c>
      <c r="G110" s="83">
        <v>0</v>
      </c>
      <c r="H110" s="84"/>
    </row>
    <row r="111" spans="1:8" x14ac:dyDescent="0.2">
      <c r="A111" s="76">
        <v>2111</v>
      </c>
      <c r="B111" s="74" t="s">
        <v>368</v>
      </c>
      <c r="C111" s="127">
        <v>7705024.25</v>
      </c>
      <c r="D111" s="127">
        <f>C111</f>
        <v>7705024.25</v>
      </c>
      <c r="E111" s="77">
        <v>0</v>
      </c>
      <c r="F111" s="77">
        <v>0</v>
      </c>
      <c r="G111" s="77">
        <v>0</v>
      </c>
      <c r="H111" s="74"/>
    </row>
    <row r="112" spans="1:8" x14ac:dyDescent="0.2">
      <c r="A112" s="76">
        <v>2112</v>
      </c>
      <c r="B112" s="74" t="s">
        <v>369</v>
      </c>
      <c r="C112" s="127">
        <v>2126024.09</v>
      </c>
      <c r="D112" s="127">
        <f t="shared" ref="D112:D119" si="2">C112</f>
        <v>2126024.09</v>
      </c>
      <c r="E112" s="77">
        <v>0</v>
      </c>
      <c r="F112" s="77">
        <v>0</v>
      </c>
      <c r="G112" s="77">
        <v>0</v>
      </c>
      <c r="H112" s="74"/>
    </row>
    <row r="113" spans="1:8" x14ac:dyDescent="0.2">
      <c r="A113" s="76">
        <v>2113</v>
      </c>
      <c r="B113" s="74" t="s">
        <v>370</v>
      </c>
      <c r="C113" s="127">
        <v>2702595.46</v>
      </c>
      <c r="D113" s="127">
        <f t="shared" si="2"/>
        <v>2702595.46</v>
      </c>
      <c r="E113" s="77">
        <v>0</v>
      </c>
      <c r="F113" s="77">
        <v>0</v>
      </c>
      <c r="G113" s="77">
        <v>0</v>
      </c>
      <c r="H113" s="74"/>
    </row>
    <row r="114" spans="1:8" x14ac:dyDescent="0.2">
      <c r="A114" s="76">
        <v>2114</v>
      </c>
      <c r="B114" s="74" t="s">
        <v>371</v>
      </c>
      <c r="C114" s="127">
        <v>0</v>
      </c>
      <c r="D114" s="127">
        <f t="shared" si="2"/>
        <v>0</v>
      </c>
      <c r="E114" s="77">
        <v>0</v>
      </c>
      <c r="F114" s="77">
        <v>0</v>
      </c>
      <c r="G114" s="77">
        <v>0</v>
      </c>
      <c r="H114" s="74"/>
    </row>
    <row r="115" spans="1:8" x14ac:dyDescent="0.2">
      <c r="A115" s="76">
        <v>2115</v>
      </c>
      <c r="B115" s="74" t="s">
        <v>372</v>
      </c>
      <c r="C115" s="127">
        <v>8352022.3499999996</v>
      </c>
      <c r="D115" s="127">
        <f t="shared" si="2"/>
        <v>8352022.3499999996</v>
      </c>
      <c r="E115" s="77">
        <v>0</v>
      </c>
      <c r="F115" s="77">
        <v>0</v>
      </c>
      <c r="G115" s="77">
        <v>0</v>
      </c>
      <c r="H115" s="74"/>
    </row>
    <row r="116" spans="1:8" x14ac:dyDescent="0.2">
      <c r="A116" s="76">
        <v>2116</v>
      </c>
      <c r="B116" s="74" t="s">
        <v>373</v>
      </c>
      <c r="C116" s="127">
        <v>0</v>
      </c>
      <c r="D116" s="127">
        <f t="shared" si="2"/>
        <v>0</v>
      </c>
      <c r="E116" s="77">
        <v>0</v>
      </c>
      <c r="F116" s="77">
        <v>0</v>
      </c>
      <c r="G116" s="77">
        <v>0</v>
      </c>
      <c r="H116" s="74"/>
    </row>
    <row r="117" spans="1:8" x14ac:dyDescent="0.2">
      <c r="A117" s="76">
        <v>2117</v>
      </c>
      <c r="B117" s="74" t="s">
        <v>374</v>
      </c>
      <c r="C117" s="127">
        <v>1380285.51</v>
      </c>
      <c r="D117" s="127">
        <f t="shared" si="2"/>
        <v>1380285.51</v>
      </c>
      <c r="E117" s="77">
        <v>0</v>
      </c>
      <c r="F117" s="77">
        <v>0</v>
      </c>
      <c r="G117" s="77">
        <v>0</v>
      </c>
      <c r="H117" s="74"/>
    </row>
    <row r="118" spans="1:8" x14ac:dyDescent="0.2">
      <c r="A118" s="76">
        <v>2118</v>
      </c>
      <c r="B118" s="74" t="s">
        <v>375</v>
      </c>
      <c r="C118" s="127">
        <v>0</v>
      </c>
      <c r="D118" s="127">
        <f t="shared" si="2"/>
        <v>0</v>
      </c>
      <c r="E118" s="77">
        <v>0</v>
      </c>
      <c r="F118" s="77">
        <v>0</v>
      </c>
      <c r="G118" s="77">
        <v>0</v>
      </c>
      <c r="H118" s="74"/>
    </row>
    <row r="119" spans="1:8" x14ac:dyDescent="0.2">
      <c r="A119" s="76">
        <v>2119</v>
      </c>
      <c r="B119" s="74" t="s">
        <v>376</v>
      </c>
      <c r="C119" s="127">
        <v>9162653.4900000002</v>
      </c>
      <c r="D119" s="127">
        <f t="shared" si="2"/>
        <v>9162653.4900000002</v>
      </c>
      <c r="E119" s="77">
        <v>0</v>
      </c>
      <c r="F119" s="77">
        <v>0</v>
      </c>
      <c r="G119" s="77">
        <v>0</v>
      </c>
      <c r="H119" s="74"/>
    </row>
    <row r="120" spans="1:8" x14ac:dyDescent="0.25">
      <c r="A120" s="76">
        <v>2120</v>
      </c>
      <c r="B120" s="74" t="s">
        <v>377</v>
      </c>
      <c r="C120" s="77">
        <v>0</v>
      </c>
      <c r="D120" s="77">
        <v>0</v>
      </c>
      <c r="E120" s="77">
        <v>0</v>
      </c>
      <c r="F120" s="77">
        <v>0</v>
      </c>
      <c r="G120" s="77">
        <v>0</v>
      </c>
      <c r="H120" s="74"/>
    </row>
    <row r="121" spans="1:8" x14ac:dyDescent="0.25">
      <c r="A121" s="76">
        <v>2121</v>
      </c>
      <c r="B121" s="74" t="s">
        <v>378</v>
      </c>
      <c r="C121" s="77">
        <v>0</v>
      </c>
      <c r="D121" s="77">
        <v>0</v>
      </c>
      <c r="E121" s="77">
        <v>0</v>
      </c>
      <c r="F121" s="77">
        <v>0</v>
      </c>
      <c r="G121" s="77">
        <v>0</v>
      </c>
      <c r="H121" s="74"/>
    </row>
    <row r="122" spans="1:8" x14ac:dyDescent="0.25">
      <c r="A122" s="76">
        <v>2122</v>
      </c>
      <c r="B122" s="74" t="s">
        <v>379</v>
      </c>
      <c r="C122" s="77">
        <v>0</v>
      </c>
      <c r="D122" s="77">
        <v>0</v>
      </c>
      <c r="E122" s="77">
        <v>0</v>
      </c>
      <c r="F122" s="77">
        <v>0</v>
      </c>
      <c r="G122" s="77">
        <v>0</v>
      </c>
      <c r="H122" s="74"/>
    </row>
    <row r="123" spans="1:8" x14ac:dyDescent="0.25">
      <c r="A123" s="76">
        <v>2129</v>
      </c>
      <c r="B123" s="74" t="s">
        <v>380</v>
      </c>
      <c r="C123" s="77">
        <v>0</v>
      </c>
      <c r="D123" s="77">
        <v>0</v>
      </c>
      <c r="E123" s="77">
        <v>0</v>
      </c>
      <c r="F123" s="77">
        <v>0</v>
      </c>
      <c r="G123" s="77">
        <v>0</v>
      </c>
      <c r="H123" s="74"/>
    </row>
    <row r="124" spans="1:8" x14ac:dyDescent="0.25">
      <c r="A124" s="74"/>
      <c r="B124" s="74"/>
      <c r="C124" s="74"/>
      <c r="D124" s="74"/>
      <c r="E124" s="74"/>
      <c r="F124" s="74"/>
      <c r="G124" s="74"/>
      <c r="H124" s="74"/>
    </row>
    <row r="125" spans="1:8" x14ac:dyDescent="0.25">
      <c r="A125" s="161" t="s">
        <v>381</v>
      </c>
      <c r="B125" s="161"/>
      <c r="C125" s="161"/>
      <c r="D125" s="161"/>
      <c r="E125" s="161"/>
      <c r="F125" s="161"/>
      <c r="G125" s="161"/>
      <c r="H125" s="161"/>
    </row>
    <row r="126" spans="1:8" s="75" customFormat="1" x14ac:dyDescent="0.25">
      <c r="A126" s="49" t="s">
        <v>69</v>
      </c>
      <c r="B126" s="49" t="s">
        <v>70</v>
      </c>
      <c r="C126" s="49" t="s">
        <v>71</v>
      </c>
      <c r="D126" s="49" t="s">
        <v>382</v>
      </c>
      <c r="E126" s="49" t="s">
        <v>278</v>
      </c>
      <c r="F126" s="49"/>
      <c r="G126" s="49"/>
      <c r="H126" s="49"/>
    </row>
    <row r="127" spans="1:8" s="90" customFormat="1" x14ac:dyDescent="0.25">
      <c r="A127" s="81">
        <v>2160</v>
      </c>
      <c r="B127" s="84" t="s">
        <v>383</v>
      </c>
      <c r="C127" s="83">
        <v>0</v>
      </c>
      <c r="D127" s="84"/>
      <c r="E127" s="84" t="s">
        <v>583</v>
      </c>
      <c r="F127" s="84"/>
      <c r="G127" s="84"/>
      <c r="H127" s="84"/>
    </row>
    <row r="128" spans="1:8" x14ac:dyDescent="0.25">
      <c r="A128" s="76">
        <v>2161</v>
      </c>
      <c r="B128" s="74" t="s">
        <v>384</v>
      </c>
      <c r="C128" s="77">
        <v>0</v>
      </c>
      <c r="D128" s="74"/>
      <c r="E128" s="74"/>
      <c r="F128" s="74"/>
      <c r="G128" s="74"/>
      <c r="H128" s="74"/>
    </row>
    <row r="129" spans="1:5" x14ac:dyDescent="0.25">
      <c r="A129" s="76">
        <v>2162</v>
      </c>
      <c r="B129" s="74" t="s">
        <v>385</v>
      </c>
      <c r="C129" s="77">
        <v>0</v>
      </c>
      <c r="D129" s="74"/>
      <c r="E129" s="74"/>
    </row>
    <row r="130" spans="1:5" x14ac:dyDescent="0.25">
      <c r="A130" s="76">
        <v>2163</v>
      </c>
      <c r="B130" s="74" t="s">
        <v>386</v>
      </c>
      <c r="C130" s="77">
        <v>0</v>
      </c>
      <c r="D130" s="74"/>
      <c r="E130" s="74"/>
    </row>
    <row r="131" spans="1:5" x14ac:dyDescent="0.25">
      <c r="A131" s="76">
        <v>2164</v>
      </c>
      <c r="B131" s="74" t="s">
        <v>387</v>
      </c>
      <c r="C131" s="77">
        <v>0</v>
      </c>
      <c r="D131" s="74"/>
      <c r="E131" s="74"/>
    </row>
    <row r="132" spans="1:5" x14ac:dyDescent="0.25">
      <c r="A132" s="76">
        <v>2165</v>
      </c>
      <c r="B132" s="74" t="s">
        <v>388</v>
      </c>
      <c r="C132" s="77">
        <v>0</v>
      </c>
      <c r="D132" s="74"/>
      <c r="E132" s="74"/>
    </row>
    <row r="133" spans="1:5" x14ac:dyDescent="0.25">
      <c r="A133" s="76">
        <v>2166</v>
      </c>
      <c r="B133" s="74" t="s">
        <v>389</v>
      </c>
      <c r="C133" s="77">
        <v>0</v>
      </c>
      <c r="D133" s="74"/>
      <c r="E133" s="74"/>
    </row>
    <row r="134" spans="1:5" x14ac:dyDescent="0.25">
      <c r="A134" s="76">
        <v>2250</v>
      </c>
      <c r="B134" s="74" t="s">
        <v>390</v>
      </c>
      <c r="C134" s="77">
        <v>0</v>
      </c>
      <c r="D134" s="74"/>
      <c r="E134" s="74"/>
    </row>
    <row r="135" spans="1:5" x14ac:dyDescent="0.25">
      <c r="A135" s="76">
        <v>2251</v>
      </c>
      <c r="B135" s="74" t="s">
        <v>391</v>
      </c>
      <c r="C135" s="77">
        <v>0</v>
      </c>
      <c r="D135" s="74"/>
      <c r="E135" s="74"/>
    </row>
    <row r="136" spans="1:5" x14ac:dyDescent="0.25">
      <c r="A136" s="76">
        <v>2252</v>
      </c>
      <c r="B136" s="74" t="s">
        <v>392</v>
      </c>
      <c r="C136" s="77">
        <v>0</v>
      </c>
      <c r="D136" s="74"/>
      <c r="E136" s="74"/>
    </row>
    <row r="137" spans="1:5" x14ac:dyDescent="0.25">
      <c r="A137" s="76">
        <v>2253</v>
      </c>
      <c r="B137" s="74" t="s">
        <v>393</v>
      </c>
      <c r="C137" s="77">
        <v>0</v>
      </c>
      <c r="D137" s="74"/>
      <c r="E137" s="74"/>
    </row>
    <row r="138" spans="1:5" x14ac:dyDescent="0.25">
      <c r="A138" s="76">
        <v>2254</v>
      </c>
      <c r="B138" s="74" t="s">
        <v>394</v>
      </c>
      <c r="C138" s="77">
        <v>0</v>
      </c>
      <c r="D138" s="74"/>
      <c r="E138" s="74"/>
    </row>
    <row r="139" spans="1:5" x14ac:dyDescent="0.25">
      <c r="A139" s="76">
        <v>2255</v>
      </c>
      <c r="B139" s="74" t="s">
        <v>395</v>
      </c>
      <c r="C139" s="77">
        <v>0</v>
      </c>
      <c r="D139" s="74"/>
      <c r="E139" s="74"/>
    </row>
    <row r="140" spans="1:5" x14ac:dyDescent="0.25">
      <c r="A140" s="76">
        <v>2256</v>
      </c>
      <c r="B140" s="74" t="s">
        <v>396</v>
      </c>
      <c r="C140" s="77">
        <v>0</v>
      </c>
      <c r="D140" s="74"/>
      <c r="E140" s="74"/>
    </row>
    <row r="141" spans="1:5" x14ac:dyDescent="0.25">
      <c r="A141" s="74"/>
      <c r="B141" s="74"/>
      <c r="C141" s="74"/>
      <c r="D141" s="74"/>
      <c r="E141" s="74"/>
    </row>
    <row r="142" spans="1:5" x14ac:dyDescent="0.25">
      <c r="A142" s="161" t="s">
        <v>397</v>
      </c>
      <c r="B142" s="161"/>
      <c r="C142" s="161"/>
      <c r="D142" s="161"/>
      <c r="E142" s="161"/>
    </row>
    <row r="143" spans="1:5" s="75" customFormat="1" x14ac:dyDescent="0.25">
      <c r="A143" s="80" t="s">
        <v>69</v>
      </c>
      <c r="B143" s="80" t="s">
        <v>70</v>
      </c>
      <c r="C143" s="80" t="s">
        <v>71</v>
      </c>
      <c r="D143" s="49" t="s">
        <v>382</v>
      </c>
      <c r="E143" s="49" t="s">
        <v>278</v>
      </c>
    </row>
    <row r="144" spans="1:5" x14ac:dyDescent="0.25">
      <c r="A144" s="76">
        <v>2150</v>
      </c>
      <c r="B144" s="74" t="s">
        <v>398</v>
      </c>
      <c r="C144" s="77">
        <v>0</v>
      </c>
      <c r="D144" s="74"/>
      <c r="E144" s="74" t="s">
        <v>583</v>
      </c>
    </row>
    <row r="145" spans="1:5" x14ac:dyDescent="0.25">
      <c r="A145" s="76">
        <v>2151</v>
      </c>
      <c r="B145" s="74" t="s">
        <v>399</v>
      </c>
      <c r="C145" s="77">
        <v>0</v>
      </c>
      <c r="D145" s="74"/>
      <c r="E145" s="74"/>
    </row>
    <row r="146" spans="1:5" x14ac:dyDescent="0.25">
      <c r="A146" s="76">
        <v>2152</v>
      </c>
      <c r="B146" s="74" t="s">
        <v>400</v>
      </c>
      <c r="C146" s="77">
        <v>0</v>
      </c>
      <c r="D146" s="74"/>
      <c r="E146" s="74"/>
    </row>
    <row r="147" spans="1:5" x14ac:dyDescent="0.25">
      <c r="A147" s="76">
        <v>2159</v>
      </c>
      <c r="B147" s="74" t="s">
        <v>401</v>
      </c>
      <c r="C147" s="77">
        <v>0</v>
      </c>
      <c r="D147" s="74"/>
      <c r="E147" s="74"/>
    </row>
    <row r="148" spans="1:5" x14ac:dyDescent="0.25">
      <c r="A148" s="76">
        <v>2240</v>
      </c>
      <c r="B148" s="74" t="s">
        <v>402</v>
      </c>
      <c r="C148" s="77">
        <v>0</v>
      </c>
      <c r="D148" s="74"/>
      <c r="E148" s="74"/>
    </row>
    <row r="149" spans="1:5" x14ac:dyDescent="0.25">
      <c r="A149" s="76">
        <v>2241</v>
      </c>
      <c r="B149" s="74" t="s">
        <v>403</v>
      </c>
      <c r="C149" s="77">
        <v>0</v>
      </c>
      <c r="D149" s="74"/>
      <c r="E149" s="74"/>
    </row>
    <row r="150" spans="1:5" x14ac:dyDescent="0.25">
      <c r="A150" s="76">
        <v>2242</v>
      </c>
      <c r="B150" s="74" t="s">
        <v>404</v>
      </c>
      <c r="C150" s="77">
        <v>0</v>
      </c>
      <c r="D150" s="74"/>
      <c r="E150" s="74"/>
    </row>
    <row r="151" spans="1:5" x14ac:dyDescent="0.25">
      <c r="A151" s="76">
        <v>2249</v>
      </c>
      <c r="B151" s="74" t="s">
        <v>405</v>
      </c>
      <c r="C151" s="77">
        <v>0</v>
      </c>
      <c r="D151" s="74"/>
      <c r="E151" s="74"/>
    </row>
    <row r="152" spans="1:5" x14ac:dyDescent="0.25">
      <c r="A152" s="76"/>
      <c r="B152" s="74"/>
      <c r="C152" s="77"/>
      <c r="D152" s="74"/>
      <c r="E152" s="74"/>
    </row>
    <row r="153" spans="1:5" x14ac:dyDescent="0.25">
      <c r="A153" s="161" t="s">
        <v>406</v>
      </c>
      <c r="B153" s="161"/>
      <c r="C153" s="161"/>
      <c r="D153" s="161"/>
      <c r="E153" s="161"/>
    </row>
    <row r="154" spans="1:5" s="75" customFormat="1" x14ac:dyDescent="0.25">
      <c r="A154" s="80" t="s">
        <v>69</v>
      </c>
      <c r="B154" s="80" t="s">
        <v>70</v>
      </c>
      <c r="C154" s="80" t="s">
        <v>71</v>
      </c>
      <c r="D154" s="49" t="s">
        <v>382</v>
      </c>
      <c r="E154" s="49" t="s">
        <v>278</v>
      </c>
    </row>
    <row r="155" spans="1:5" s="90" customFormat="1" x14ac:dyDescent="0.25">
      <c r="A155" s="81">
        <v>2170</v>
      </c>
      <c r="B155" s="84" t="s">
        <v>407</v>
      </c>
      <c r="C155" s="83">
        <v>0</v>
      </c>
      <c r="D155" s="84"/>
      <c r="E155" s="84" t="s">
        <v>583</v>
      </c>
    </row>
    <row r="156" spans="1:5" x14ac:dyDescent="0.25">
      <c r="A156" s="76">
        <v>2171</v>
      </c>
      <c r="B156" s="74" t="s">
        <v>408</v>
      </c>
      <c r="C156" s="77">
        <v>0</v>
      </c>
      <c r="D156" s="74"/>
      <c r="E156" s="74"/>
    </row>
    <row r="157" spans="1:5" x14ac:dyDescent="0.25">
      <c r="A157" s="76">
        <v>2172</v>
      </c>
      <c r="B157" s="74" t="s">
        <v>409</v>
      </c>
      <c r="C157" s="77">
        <v>0</v>
      </c>
      <c r="D157" s="74"/>
      <c r="E157" s="74"/>
    </row>
    <row r="158" spans="1:5" x14ac:dyDescent="0.25">
      <c r="A158" s="76">
        <v>2179</v>
      </c>
      <c r="B158" s="74" t="s">
        <v>410</v>
      </c>
      <c r="C158" s="77">
        <v>0</v>
      </c>
      <c r="D158" s="74"/>
      <c r="E158" s="74"/>
    </row>
    <row r="159" spans="1:5" x14ac:dyDescent="0.25">
      <c r="A159" s="76">
        <v>2260</v>
      </c>
      <c r="B159" s="74" t="s">
        <v>411</v>
      </c>
      <c r="C159" s="77">
        <v>0</v>
      </c>
      <c r="D159" s="74"/>
      <c r="E159" s="74"/>
    </row>
    <row r="160" spans="1:5" x14ac:dyDescent="0.25">
      <c r="A160" s="76">
        <v>2261</v>
      </c>
      <c r="B160" s="74" t="s">
        <v>412</v>
      </c>
      <c r="C160" s="77">
        <v>0</v>
      </c>
      <c r="D160" s="74"/>
      <c r="E160" s="74"/>
    </row>
    <row r="161" spans="1:5" x14ac:dyDescent="0.25">
      <c r="A161" s="76">
        <v>2262</v>
      </c>
      <c r="B161" s="74" t="s">
        <v>413</v>
      </c>
      <c r="C161" s="77">
        <v>0</v>
      </c>
      <c r="D161" s="74"/>
      <c r="E161" s="74"/>
    </row>
    <row r="162" spans="1:5" x14ac:dyDescent="0.25">
      <c r="A162" s="76">
        <v>2263</v>
      </c>
      <c r="B162" s="74" t="s">
        <v>414</v>
      </c>
      <c r="C162" s="77">
        <v>0</v>
      </c>
      <c r="D162" s="74"/>
      <c r="E162" s="74"/>
    </row>
    <row r="163" spans="1:5" x14ac:dyDescent="0.25">
      <c r="A163" s="76">
        <v>2269</v>
      </c>
      <c r="B163" s="74" t="s">
        <v>415</v>
      </c>
      <c r="C163" s="77">
        <v>0</v>
      </c>
      <c r="D163" s="74"/>
      <c r="E163" s="74"/>
    </row>
    <row r="164" spans="1:5" x14ac:dyDescent="0.25">
      <c r="A164" s="74"/>
      <c r="B164" s="74"/>
      <c r="C164" s="74"/>
      <c r="D164" s="74"/>
      <c r="E164" s="74"/>
    </row>
    <row r="165" spans="1:5" x14ac:dyDescent="0.25">
      <c r="A165" s="161" t="s">
        <v>416</v>
      </c>
      <c r="B165" s="161"/>
      <c r="C165" s="161"/>
      <c r="D165" s="161"/>
      <c r="E165" s="161"/>
    </row>
    <row r="166" spans="1:5" s="75" customFormat="1" x14ac:dyDescent="0.25">
      <c r="A166" s="80" t="s">
        <v>69</v>
      </c>
      <c r="B166" s="80" t="s">
        <v>70</v>
      </c>
      <c r="C166" s="80" t="s">
        <v>71</v>
      </c>
      <c r="D166" s="49" t="s">
        <v>382</v>
      </c>
      <c r="E166" s="49" t="s">
        <v>278</v>
      </c>
    </row>
    <row r="167" spans="1:5" s="90" customFormat="1" x14ac:dyDescent="0.2">
      <c r="A167" s="81">
        <v>2190</v>
      </c>
      <c r="B167" s="84" t="s">
        <v>417</v>
      </c>
      <c r="C167" s="130">
        <f>SUM(C168:C170)</f>
        <v>2505275.0499999998</v>
      </c>
      <c r="D167" s="84"/>
      <c r="E167" s="84"/>
    </row>
    <row r="168" spans="1:5" x14ac:dyDescent="0.2">
      <c r="A168" s="76">
        <v>2191</v>
      </c>
      <c r="B168" s="74" t="s">
        <v>418</v>
      </c>
      <c r="C168" s="130">
        <v>2505275.0499999998</v>
      </c>
      <c r="D168" s="74"/>
      <c r="E168" s="74"/>
    </row>
    <row r="169" spans="1:5" x14ac:dyDescent="0.25">
      <c r="A169" s="76">
        <v>2192</v>
      </c>
      <c r="B169" s="74" t="s">
        <v>419</v>
      </c>
      <c r="C169" s="77">
        <v>0</v>
      </c>
      <c r="D169" s="74"/>
      <c r="E169" s="74"/>
    </row>
    <row r="170" spans="1:5" x14ac:dyDescent="0.25">
      <c r="A170" s="76">
        <v>2199</v>
      </c>
      <c r="B170" s="74" t="s">
        <v>420</v>
      </c>
      <c r="C170" s="77">
        <v>0</v>
      </c>
      <c r="D170" s="74"/>
      <c r="E170" s="74"/>
    </row>
    <row r="171" spans="1:5" x14ac:dyDescent="0.25">
      <c r="A171" s="74"/>
      <c r="B171" s="74"/>
      <c r="C171" s="74"/>
      <c r="D171" s="74"/>
      <c r="E171" s="74"/>
    </row>
    <row r="172" spans="1:5" x14ac:dyDescent="0.25">
      <c r="A172" s="84" t="s">
        <v>65</v>
      </c>
      <c r="C172" s="74"/>
      <c r="D172" s="74"/>
      <c r="E172" s="74"/>
    </row>
  </sheetData>
  <mergeCells count="21">
    <mergeCell ref="A1:F1"/>
    <mergeCell ref="A2:F2"/>
    <mergeCell ref="A3:F3"/>
    <mergeCell ref="A4:F4"/>
    <mergeCell ref="A5:H5"/>
    <mergeCell ref="A7:H7"/>
    <mergeCell ref="A13:H13"/>
    <mergeCell ref="A18:H18"/>
    <mergeCell ref="A30:H30"/>
    <mergeCell ref="A39:F39"/>
    <mergeCell ref="A44:F44"/>
    <mergeCell ref="A48:H48"/>
    <mergeCell ref="A54:J54"/>
    <mergeCell ref="A74:G74"/>
    <mergeCell ref="A90:G90"/>
    <mergeCell ref="A165:E165"/>
    <mergeCell ref="A96:H96"/>
    <mergeCell ref="A108:H108"/>
    <mergeCell ref="A125:H125"/>
    <mergeCell ref="A142:E142"/>
    <mergeCell ref="A153:E153"/>
  </mergeCells>
  <printOptions horizontalCentered="1"/>
  <pageMargins left="0.25" right="0.25" top="0.75" bottom="0.75" header="0.3" footer="0.3"/>
  <pageSetup scale="5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31"/>
  <sheetViews>
    <sheetView workbookViewId="0">
      <selection activeCell="C15" sqref="C15:C16"/>
    </sheetView>
  </sheetViews>
  <sheetFormatPr baseColWidth="10" defaultColWidth="14.42578125" defaultRowHeight="15" x14ac:dyDescent="0.25"/>
  <cols>
    <col min="1" max="1" width="10" style="73" customWidth="1"/>
    <col min="2" max="2" width="48.140625" style="73" customWidth="1"/>
    <col min="3" max="3" width="22.85546875" style="73" customWidth="1"/>
    <col min="4" max="5" width="16.85546875" style="73" customWidth="1"/>
    <col min="6" max="26" width="9.140625" style="73" customWidth="1"/>
    <col min="27" max="16384" width="14.42578125" style="73"/>
  </cols>
  <sheetData>
    <row r="1" spans="1:5" x14ac:dyDescent="0.25">
      <c r="A1" s="163" t="str">
        <f>ESF!A1</f>
        <v>Municipio Moroleón Guanajuato</v>
      </c>
      <c r="B1" s="164"/>
      <c r="C1" s="164"/>
      <c r="D1" s="36" t="s">
        <v>0</v>
      </c>
      <c r="E1" s="53">
        <f>'Notas a los Edos Financieros'!D1</f>
        <v>2026</v>
      </c>
    </row>
    <row r="2" spans="1:5" x14ac:dyDescent="0.25">
      <c r="A2" s="163" t="s">
        <v>421</v>
      </c>
      <c r="B2" s="164"/>
      <c r="C2" s="164"/>
      <c r="D2" s="36" t="s">
        <v>2</v>
      </c>
      <c r="E2" s="53" t="str">
        <f>'Notas a los Edos Financieros'!D2</f>
        <v>Trimestral</v>
      </c>
    </row>
    <row r="3" spans="1:5" x14ac:dyDescent="0.25">
      <c r="A3" s="163" t="str">
        <f>ESF!A3</f>
        <v>Del 01 de enero al 30 de Septiembre de 2026</v>
      </c>
      <c r="B3" s="164"/>
      <c r="C3" s="164"/>
      <c r="D3" s="36" t="s">
        <v>3</v>
      </c>
      <c r="E3" s="53">
        <f>'Notas a los Edos Financieros'!D3</f>
        <v>3</v>
      </c>
    </row>
    <row r="4" spans="1:5" x14ac:dyDescent="0.25">
      <c r="A4" s="163" t="s">
        <v>4</v>
      </c>
      <c r="B4" s="164"/>
      <c r="C4" s="164"/>
      <c r="D4" s="36"/>
      <c r="E4" s="37"/>
    </row>
    <row r="5" spans="1:5" x14ac:dyDescent="0.25">
      <c r="A5" s="165" t="s">
        <v>67</v>
      </c>
      <c r="B5" s="165"/>
      <c r="C5" s="165"/>
      <c r="D5" s="165"/>
      <c r="E5" s="165"/>
    </row>
    <row r="6" spans="1:5" x14ac:dyDescent="0.25">
      <c r="A6" s="74"/>
      <c r="B6" s="74"/>
      <c r="C6" s="74"/>
      <c r="D6" s="74"/>
      <c r="E6" s="74"/>
    </row>
    <row r="7" spans="1:5" x14ac:dyDescent="0.25">
      <c r="A7" s="161" t="s">
        <v>422</v>
      </c>
      <c r="B7" s="161"/>
      <c r="C7" s="161"/>
      <c r="D7" s="161"/>
      <c r="E7" s="161"/>
    </row>
    <row r="8" spans="1:5" s="75" customFormat="1" x14ac:dyDescent="0.25">
      <c r="A8" s="49" t="s">
        <v>69</v>
      </c>
      <c r="B8" s="49" t="s">
        <v>70</v>
      </c>
      <c r="C8" s="49" t="s">
        <v>71</v>
      </c>
      <c r="D8" s="49" t="s">
        <v>265</v>
      </c>
      <c r="E8" s="49" t="s">
        <v>382</v>
      </c>
    </row>
    <row r="9" spans="1:5" x14ac:dyDescent="0.25">
      <c r="A9" s="76">
        <v>3110</v>
      </c>
      <c r="B9" s="74" t="s">
        <v>123</v>
      </c>
      <c r="C9" s="77">
        <v>6549391.1399999997</v>
      </c>
      <c r="D9" s="74"/>
      <c r="E9" s="74"/>
    </row>
    <row r="10" spans="1:5" x14ac:dyDescent="0.25">
      <c r="A10" s="76">
        <v>3120</v>
      </c>
      <c r="B10" s="74" t="s">
        <v>423</v>
      </c>
      <c r="C10" s="77">
        <v>-2830958.36</v>
      </c>
      <c r="D10" s="74"/>
      <c r="E10" s="74"/>
    </row>
    <row r="11" spans="1:5" x14ac:dyDescent="0.25">
      <c r="A11" s="76">
        <v>3130</v>
      </c>
      <c r="B11" s="74" t="s">
        <v>424</v>
      </c>
      <c r="C11" s="77">
        <v>0</v>
      </c>
      <c r="D11" s="74"/>
      <c r="E11" s="74"/>
    </row>
    <row r="12" spans="1:5" x14ac:dyDescent="0.25">
      <c r="A12" s="74"/>
      <c r="B12" s="74"/>
      <c r="C12" s="74"/>
      <c r="D12" s="74"/>
      <c r="E12" s="74"/>
    </row>
    <row r="13" spans="1:5" x14ac:dyDescent="0.25">
      <c r="A13" s="161" t="s">
        <v>425</v>
      </c>
      <c r="B13" s="161"/>
      <c r="C13" s="161"/>
      <c r="D13" s="161"/>
      <c r="E13" s="161"/>
    </row>
    <row r="14" spans="1:5" s="75" customFormat="1" x14ac:dyDescent="0.25">
      <c r="A14" s="49" t="s">
        <v>69</v>
      </c>
      <c r="B14" s="49" t="s">
        <v>70</v>
      </c>
      <c r="C14" s="49" t="s">
        <v>71</v>
      </c>
      <c r="D14" s="49" t="s">
        <v>426</v>
      </c>
      <c r="E14" s="49"/>
    </row>
    <row r="15" spans="1:5" x14ac:dyDescent="0.2">
      <c r="A15" s="76">
        <v>3210</v>
      </c>
      <c r="B15" s="74" t="s">
        <v>427</v>
      </c>
      <c r="C15" s="131">
        <v>54151900.759999998</v>
      </c>
      <c r="D15" s="74"/>
      <c r="E15" s="74"/>
    </row>
    <row r="16" spans="1:5" x14ac:dyDescent="0.2">
      <c r="A16" s="76">
        <v>3220</v>
      </c>
      <c r="B16" s="74" t="s">
        <v>428</v>
      </c>
      <c r="C16" s="131">
        <v>164376395.19</v>
      </c>
      <c r="D16" s="74"/>
      <c r="E16" s="74"/>
    </row>
    <row r="17" spans="1:4" x14ac:dyDescent="0.25">
      <c r="A17" s="76">
        <v>3230</v>
      </c>
      <c r="B17" s="74" t="s">
        <v>429</v>
      </c>
      <c r="C17" s="77">
        <v>0</v>
      </c>
      <c r="D17" s="74"/>
    </row>
    <row r="18" spans="1:4" x14ac:dyDescent="0.25">
      <c r="A18" s="76">
        <v>3231</v>
      </c>
      <c r="B18" s="74" t="s">
        <v>430</v>
      </c>
      <c r="C18" s="77">
        <v>0</v>
      </c>
      <c r="D18" s="74"/>
    </row>
    <row r="19" spans="1:4" x14ac:dyDescent="0.25">
      <c r="A19" s="76">
        <v>3232</v>
      </c>
      <c r="B19" s="74" t="s">
        <v>431</v>
      </c>
      <c r="C19" s="77">
        <v>0</v>
      </c>
      <c r="D19" s="74"/>
    </row>
    <row r="20" spans="1:4" x14ac:dyDescent="0.25">
      <c r="A20" s="76">
        <v>3233</v>
      </c>
      <c r="B20" s="74" t="s">
        <v>432</v>
      </c>
      <c r="C20" s="77">
        <v>0</v>
      </c>
      <c r="D20" s="74"/>
    </row>
    <row r="21" spans="1:4" x14ac:dyDescent="0.25">
      <c r="A21" s="76">
        <v>3239</v>
      </c>
      <c r="B21" s="74" t="s">
        <v>433</v>
      </c>
      <c r="C21" s="77">
        <v>0</v>
      </c>
      <c r="D21" s="74"/>
    </row>
    <row r="22" spans="1:4" x14ac:dyDescent="0.25">
      <c r="A22" s="76">
        <v>3240</v>
      </c>
      <c r="B22" s="74" t="s">
        <v>434</v>
      </c>
      <c r="C22" s="77">
        <v>0</v>
      </c>
      <c r="D22" s="74"/>
    </row>
    <row r="23" spans="1:4" x14ac:dyDescent="0.25">
      <c r="A23" s="76">
        <v>3241</v>
      </c>
      <c r="B23" s="74" t="s">
        <v>435</v>
      </c>
      <c r="C23" s="77">
        <v>0</v>
      </c>
      <c r="D23" s="74"/>
    </row>
    <row r="24" spans="1:4" x14ac:dyDescent="0.25">
      <c r="A24" s="76">
        <v>3242</v>
      </c>
      <c r="B24" s="74" t="s">
        <v>436</v>
      </c>
      <c r="C24" s="77">
        <v>0</v>
      </c>
      <c r="D24" s="74"/>
    </row>
    <row r="25" spans="1:4" x14ac:dyDescent="0.25">
      <c r="A25" s="76">
        <v>3243</v>
      </c>
      <c r="B25" s="74" t="s">
        <v>437</v>
      </c>
      <c r="C25" s="77">
        <v>0</v>
      </c>
      <c r="D25" s="74"/>
    </row>
    <row r="26" spans="1:4" x14ac:dyDescent="0.25">
      <c r="A26" s="76">
        <v>3250</v>
      </c>
      <c r="B26" s="74" t="s">
        <v>438</v>
      </c>
      <c r="C26" s="77">
        <v>0</v>
      </c>
      <c r="D26" s="74"/>
    </row>
    <row r="27" spans="1:4" x14ac:dyDescent="0.25">
      <c r="A27" s="76">
        <v>3251</v>
      </c>
      <c r="B27" s="74" t="s">
        <v>439</v>
      </c>
      <c r="C27" s="77">
        <v>0</v>
      </c>
      <c r="D27" s="74"/>
    </row>
    <row r="28" spans="1:4" x14ac:dyDescent="0.25">
      <c r="A28" s="76">
        <v>3252</v>
      </c>
      <c r="B28" s="74" t="s">
        <v>440</v>
      </c>
      <c r="C28" s="77">
        <v>0</v>
      </c>
      <c r="D28" s="74"/>
    </row>
    <row r="29" spans="1:4" x14ac:dyDescent="0.25">
      <c r="A29" s="76">
        <v>3253</v>
      </c>
      <c r="B29" s="74" t="s">
        <v>441</v>
      </c>
      <c r="C29" s="77">
        <v>0</v>
      </c>
      <c r="D29" s="74"/>
    </row>
    <row r="30" spans="1:4" x14ac:dyDescent="0.25">
      <c r="A30" s="74"/>
      <c r="B30" s="74"/>
      <c r="C30" s="74"/>
      <c r="D30" s="74"/>
    </row>
    <row r="31" spans="1:4" x14ac:dyDescent="0.25">
      <c r="A31" s="84" t="s">
        <v>65</v>
      </c>
      <c r="C31" s="74"/>
      <c r="D31" s="74"/>
    </row>
  </sheetData>
  <mergeCells count="7">
    <mergeCell ref="A7:E7"/>
    <mergeCell ref="A13:E13"/>
    <mergeCell ref="A1:C1"/>
    <mergeCell ref="A2:C2"/>
    <mergeCell ref="A3:C3"/>
    <mergeCell ref="A4:C4"/>
    <mergeCell ref="A5:E5"/>
  </mergeCells>
  <printOptions horizontalCentered="1"/>
  <pageMargins left="0.7" right="0.7" top="0.75" bottom="0.75" header="0" footer="0"/>
  <pageSetup scale="7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49"/>
  <sheetViews>
    <sheetView workbookViewId="0">
      <selection activeCell="B154" sqref="B154"/>
    </sheetView>
  </sheetViews>
  <sheetFormatPr baseColWidth="10" defaultColWidth="14.42578125" defaultRowHeight="15" x14ac:dyDescent="0.25"/>
  <cols>
    <col min="1" max="1" width="10" style="73" customWidth="1"/>
    <col min="2" max="2" width="63.42578125" style="73" customWidth="1"/>
    <col min="3" max="3" width="15.140625" style="73" customWidth="1"/>
    <col min="4" max="4" width="16.42578125" style="73" customWidth="1"/>
    <col min="5" max="5" width="19.140625" style="73" customWidth="1"/>
    <col min="6" max="26" width="9.140625" style="73" customWidth="1"/>
    <col min="27" max="16384" width="14.42578125" style="73"/>
  </cols>
  <sheetData>
    <row r="1" spans="1:5" x14ac:dyDescent="0.25">
      <c r="A1" s="163" t="str">
        <f>ESF!A1</f>
        <v>Municipio Moroleón Guanajuato</v>
      </c>
      <c r="B1" s="164"/>
      <c r="C1" s="164"/>
      <c r="D1" s="36" t="s">
        <v>0</v>
      </c>
      <c r="E1" s="53">
        <f>'Notas a los Edos Financieros'!D1</f>
        <v>2026</v>
      </c>
    </row>
    <row r="2" spans="1:5" x14ac:dyDescent="0.25">
      <c r="A2" s="163" t="s">
        <v>442</v>
      </c>
      <c r="B2" s="164"/>
      <c r="C2" s="164"/>
      <c r="D2" s="36" t="s">
        <v>2</v>
      </c>
      <c r="E2" s="53" t="str">
        <f>'Notas a los Edos Financieros'!D2</f>
        <v>Trimestral</v>
      </c>
    </row>
    <row r="3" spans="1:5" x14ac:dyDescent="0.25">
      <c r="A3" s="163" t="str">
        <f>ESF!A3</f>
        <v>Del 01 de enero al 30 de Septiembre de 2026</v>
      </c>
      <c r="B3" s="164"/>
      <c r="C3" s="164"/>
      <c r="D3" s="36" t="s">
        <v>3</v>
      </c>
      <c r="E3" s="53">
        <f>'Notas a los Edos Financieros'!D3</f>
        <v>3</v>
      </c>
    </row>
    <row r="4" spans="1:5" x14ac:dyDescent="0.25">
      <c r="A4" s="163" t="s">
        <v>4</v>
      </c>
      <c r="B4" s="164"/>
      <c r="C4" s="164"/>
      <c r="D4" s="36"/>
      <c r="E4" s="37"/>
    </row>
    <row r="5" spans="1:5" x14ac:dyDescent="0.25">
      <c r="A5" s="165" t="s">
        <v>67</v>
      </c>
      <c r="B5" s="165"/>
      <c r="C5" s="165"/>
      <c r="D5" s="165"/>
      <c r="E5" s="165"/>
    </row>
    <row r="6" spans="1:5" x14ac:dyDescent="0.25">
      <c r="A6" s="74"/>
      <c r="B6" s="74"/>
      <c r="C6" s="74"/>
      <c r="D6" s="74"/>
      <c r="E6" s="74"/>
    </row>
    <row r="7" spans="1:5" x14ac:dyDescent="0.25">
      <c r="A7" s="161" t="s">
        <v>443</v>
      </c>
      <c r="B7" s="161"/>
      <c r="C7" s="161"/>
      <c r="D7" s="161"/>
      <c r="E7" s="74"/>
    </row>
    <row r="8" spans="1:5" s="75" customFormat="1" x14ac:dyDescent="0.25">
      <c r="A8" s="49" t="s">
        <v>69</v>
      </c>
      <c r="B8" s="49" t="s">
        <v>70</v>
      </c>
      <c r="C8" s="49">
        <v>2026</v>
      </c>
      <c r="D8" s="49">
        <f>C8-1</f>
        <v>2025</v>
      </c>
      <c r="E8" s="76"/>
    </row>
    <row r="9" spans="1:5" x14ac:dyDescent="0.25">
      <c r="A9" s="76">
        <v>1111</v>
      </c>
      <c r="B9" s="74" t="s">
        <v>444</v>
      </c>
      <c r="C9" s="77">
        <v>0</v>
      </c>
      <c r="D9" s="77">
        <v>0</v>
      </c>
      <c r="E9" s="74"/>
    </row>
    <row r="10" spans="1:5" x14ac:dyDescent="0.2">
      <c r="A10" s="76">
        <v>1112</v>
      </c>
      <c r="B10" s="74" t="s">
        <v>445</v>
      </c>
      <c r="C10" s="131">
        <v>41929659.420000002</v>
      </c>
      <c r="D10" s="131">
        <v>20265192.329999998</v>
      </c>
      <c r="E10" s="74"/>
    </row>
    <row r="11" spans="1:5" x14ac:dyDescent="0.2">
      <c r="A11" s="76">
        <v>1113</v>
      </c>
      <c r="B11" s="74" t="s">
        <v>446</v>
      </c>
      <c r="C11" s="131">
        <v>0</v>
      </c>
      <c r="D11" s="131">
        <v>0</v>
      </c>
      <c r="E11" s="74"/>
    </row>
    <row r="12" spans="1:5" x14ac:dyDescent="0.2">
      <c r="A12" s="76">
        <v>1114</v>
      </c>
      <c r="B12" s="74" t="s">
        <v>266</v>
      </c>
      <c r="C12" s="131">
        <v>2658728.7599999998</v>
      </c>
      <c r="D12" s="131">
        <v>2480956.73</v>
      </c>
      <c r="E12" s="74"/>
    </row>
    <row r="13" spans="1:5" x14ac:dyDescent="0.2">
      <c r="A13" s="76">
        <v>1115</v>
      </c>
      <c r="B13" s="74" t="s">
        <v>267</v>
      </c>
      <c r="C13" s="131">
        <v>0</v>
      </c>
      <c r="D13" s="131">
        <v>0</v>
      </c>
      <c r="E13" s="74"/>
    </row>
    <row r="14" spans="1:5" x14ac:dyDescent="0.2">
      <c r="A14" s="76">
        <v>1116</v>
      </c>
      <c r="B14" s="74" t="s">
        <v>447</v>
      </c>
      <c r="C14" s="131">
        <v>0</v>
      </c>
      <c r="D14" s="131">
        <v>0</v>
      </c>
      <c r="E14" s="74"/>
    </row>
    <row r="15" spans="1:5" x14ac:dyDescent="0.2">
      <c r="A15" s="76">
        <v>1119</v>
      </c>
      <c r="B15" s="74" t="s">
        <v>448</v>
      </c>
      <c r="C15" s="131">
        <v>0</v>
      </c>
      <c r="D15" s="131">
        <v>0</v>
      </c>
      <c r="E15" s="74"/>
    </row>
    <row r="16" spans="1:5" x14ac:dyDescent="0.2">
      <c r="A16" s="81">
        <v>1110</v>
      </c>
      <c r="B16" s="82" t="s">
        <v>449</v>
      </c>
      <c r="C16" s="132">
        <f>SUM(C9:C15)</f>
        <v>44588388.18</v>
      </c>
      <c r="D16" s="132">
        <f>SUM(D9:D15)</f>
        <v>22746149.059999999</v>
      </c>
      <c r="E16" s="74"/>
    </row>
    <row r="19" spans="1:4" x14ac:dyDescent="0.25">
      <c r="A19" s="161" t="s">
        <v>450</v>
      </c>
      <c r="B19" s="161"/>
      <c r="C19" s="161"/>
      <c r="D19" s="161"/>
    </row>
    <row r="20" spans="1:4" s="75" customFormat="1" x14ac:dyDescent="0.25">
      <c r="A20" s="49" t="s">
        <v>69</v>
      </c>
      <c r="B20" s="49" t="s">
        <v>70</v>
      </c>
      <c r="C20" s="49">
        <v>2026</v>
      </c>
      <c r="D20" s="49">
        <f>C20-1</f>
        <v>2025</v>
      </c>
    </row>
    <row r="21" spans="1:4" x14ac:dyDescent="0.2">
      <c r="A21" s="81">
        <v>1230</v>
      </c>
      <c r="B21" s="84" t="s">
        <v>316</v>
      </c>
      <c r="C21" s="133">
        <f>SUM(C22:C28)</f>
        <v>37440889.309999995</v>
      </c>
      <c r="D21" s="133">
        <f>SUM(D22:D28)</f>
        <v>69584183.530000001</v>
      </c>
    </row>
    <row r="22" spans="1:4" x14ac:dyDescent="0.2">
      <c r="A22" s="76">
        <v>1231</v>
      </c>
      <c r="B22" s="74" t="s">
        <v>317</v>
      </c>
      <c r="C22" s="134">
        <v>0</v>
      </c>
      <c r="D22" s="134">
        <v>0</v>
      </c>
    </row>
    <row r="23" spans="1:4" x14ac:dyDescent="0.2">
      <c r="A23" s="76">
        <v>1232</v>
      </c>
      <c r="B23" s="74" t="s">
        <v>318</v>
      </c>
      <c r="C23" s="134">
        <v>0</v>
      </c>
      <c r="D23" s="134">
        <v>0</v>
      </c>
    </row>
    <row r="24" spans="1:4" x14ac:dyDescent="0.2">
      <c r="A24" s="76">
        <v>1233</v>
      </c>
      <c r="B24" s="74" t="s">
        <v>319</v>
      </c>
      <c r="C24" s="134">
        <v>0</v>
      </c>
      <c r="D24" s="134">
        <v>0</v>
      </c>
    </row>
    <row r="25" spans="1:4" x14ac:dyDescent="0.2">
      <c r="A25" s="76">
        <v>1234</v>
      </c>
      <c r="B25" s="74" t="s">
        <v>320</v>
      </c>
      <c r="C25" s="134">
        <v>0</v>
      </c>
      <c r="D25" s="134">
        <v>0</v>
      </c>
    </row>
    <row r="26" spans="1:4" x14ac:dyDescent="0.2">
      <c r="A26" s="76">
        <v>1235</v>
      </c>
      <c r="B26" s="74" t="s">
        <v>321</v>
      </c>
      <c r="C26" s="134">
        <v>37100905.079999998</v>
      </c>
      <c r="D26" s="134">
        <v>60213230.770000003</v>
      </c>
    </row>
    <row r="27" spans="1:4" x14ac:dyDescent="0.2">
      <c r="A27" s="76">
        <v>1236</v>
      </c>
      <c r="B27" s="74" t="s">
        <v>322</v>
      </c>
      <c r="C27" s="134">
        <v>339984.23</v>
      </c>
      <c r="D27" s="134">
        <v>9370952.7599999998</v>
      </c>
    </row>
    <row r="28" spans="1:4" x14ac:dyDescent="0.2">
      <c r="A28" s="76">
        <v>1239</v>
      </c>
      <c r="B28" s="74" t="s">
        <v>323</v>
      </c>
      <c r="C28" s="134">
        <v>0</v>
      </c>
      <c r="D28" s="134">
        <v>0</v>
      </c>
    </row>
    <row r="29" spans="1:4" x14ac:dyDescent="0.2">
      <c r="A29" s="81">
        <v>1240</v>
      </c>
      <c r="B29" s="84" t="s">
        <v>324</v>
      </c>
      <c r="C29" s="133">
        <f>SUM(C30:C37)</f>
        <v>683858.88</v>
      </c>
      <c r="D29" s="133">
        <f>SUM(D30:D37)</f>
        <v>5105337.67</v>
      </c>
    </row>
    <row r="30" spans="1:4" x14ac:dyDescent="0.2">
      <c r="A30" s="76">
        <v>1241</v>
      </c>
      <c r="B30" s="74" t="s">
        <v>325</v>
      </c>
      <c r="C30" s="134">
        <v>83060</v>
      </c>
      <c r="D30" s="134">
        <v>777589</v>
      </c>
    </row>
    <row r="31" spans="1:4" x14ac:dyDescent="0.2">
      <c r="A31" s="76">
        <v>1242</v>
      </c>
      <c r="B31" s="74" t="s">
        <v>326</v>
      </c>
      <c r="C31" s="134">
        <v>43643</v>
      </c>
      <c r="D31" s="134">
        <v>4090</v>
      </c>
    </row>
    <row r="32" spans="1:4" x14ac:dyDescent="0.2">
      <c r="A32" s="76">
        <v>1243</v>
      </c>
      <c r="B32" s="74" t="s">
        <v>327</v>
      </c>
      <c r="C32" s="134">
        <v>39440</v>
      </c>
      <c r="D32" s="134">
        <v>0</v>
      </c>
    </row>
    <row r="33" spans="1:5" x14ac:dyDescent="0.2">
      <c r="A33" s="76">
        <v>1244</v>
      </c>
      <c r="B33" s="74" t="s">
        <v>328</v>
      </c>
      <c r="C33" s="134">
        <v>300000</v>
      </c>
      <c r="D33" s="134">
        <v>0</v>
      </c>
    </row>
    <row r="34" spans="1:5" x14ac:dyDescent="0.2">
      <c r="A34" s="76">
        <v>1245</v>
      </c>
      <c r="B34" s="74" t="s">
        <v>329</v>
      </c>
      <c r="C34" s="134">
        <v>0</v>
      </c>
      <c r="D34" s="134">
        <v>307210</v>
      </c>
    </row>
    <row r="35" spans="1:5" x14ac:dyDescent="0.2">
      <c r="A35" s="76">
        <v>1246</v>
      </c>
      <c r="B35" s="74" t="s">
        <v>330</v>
      </c>
      <c r="C35" s="134">
        <v>172858</v>
      </c>
      <c r="D35" s="134">
        <v>3827198</v>
      </c>
    </row>
    <row r="36" spans="1:5" x14ac:dyDescent="0.2">
      <c r="A36" s="76">
        <v>1247</v>
      </c>
      <c r="B36" s="74" t="s">
        <v>331</v>
      </c>
      <c r="C36" s="134">
        <v>0</v>
      </c>
      <c r="D36" s="134">
        <v>0</v>
      </c>
    </row>
    <row r="37" spans="1:5" x14ac:dyDescent="0.2">
      <c r="A37" s="76">
        <v>1248</v>
      </c>
      <c r="B37" s="74" t="s">
        <v>332</v>
      </c>
      <c r="C37" s="134">
        <v>44857.88</v>
      </c>
      <c r="D37" s="134">
        <v>189250.67</v>
      </c>
    </row>
    <row r="38" spans="1:5" x14ac:dyDescent="0.2">
      <c r="A38" s="81">
        <v>1250</v>
      </c>
      <c r="B38" s="84" t="s">
        <v>338</v>
      </c>
      <c r="C38" s="135">
        <f>SUM(C39:C43)</f>
        <v>53899.619999999995</v>
      </c>
      <c r="D38" s="135">
        <f>SUM(D39:D43)</f>
        <v>365483.42</v>
      </c>
    </row>
    <row r="39" spans="1:5" x14ac:dyDescent="0.2">
      <c r="A39" s="76">
        <v>1251</v>
      </c>
      <c r="B39" s="74" t="s">
        <v>339</v>
      </c>
      <c r="C39" s="4">
        <v>35491</v>
      </c>
      <c r="D39" s="4">
        <v>345300</v>
      </c>
    </row>
    <row r="40" spans="1:5" x14ac:dyDescent="0.2">
      <c r="A40" s="76">
        <v>1252</v>
      </c>
      <c r="B40" s="74" t="s">
        <v>340</v>
      </c>
      <c r="C40" s="4">
        <v>0</v>
      </c>
      <c r="D40" s="4">
        <v>0</v>
      </c>
    </row>
    <row r="41" spans="1:5" x14ac:dyDescent="0.2">
      <c r="A41" s="76">
        <v>1253</v>
      </c>
      <c r="B41" s="74" t="s">
        <v>341</v>
      </c>
      <c r="C41" s="4">
        <v>0</v>
      </c>
      <c r="D41" s="4">
        <v>0</v>
      </c>
    </row>
    <row r="42" spans="1:5" x14ac:dyDescent="0.2">
      <c r="A42" s="76">
        <v>1254</v>
      </c>
      <c r="B42" s="74" t="s">
        <v>342</v>
      </c>
      <c r="C42" s="4">
        <v>18408.62</v>
      </c>
      <c r="D42" s="4">
        <v>20183.419999999998</v>
      </c>
    </row>
    <row r="43" spans="1:5" x14ac:dyDescent="0.2">
      <c r="A43" s="76">
        <v>1259</v>
      </c>
      <c r="B43" s="74" t="s">
        <v>343</v>
      </c>
      <c r="C43" s="4">
        <v>0</v>
      </c>
      <c r="D43" s="4">
        <v>0</v>
      </c>
    </row>
    <row r="44" spans="1:5" x14ac:dyDescent="0.2">
      <c r="A44" s="76"/>
      <c r="B44" s="82" t="s">
        <v>451</v>
      </c>
      <c r="C44" s="133">
        <f>C21+C29+C38</f>
        <v>38178647.809999995</v>
      </c>
      <c r="D44" s="133">
        <f>D21+D29+D38</f>
        <v>75055004.620000005</v>
      </c>
      <c r="E44" s="104"/>
    </row>
    <row r="45" spans="1:5" x14ac:dyDescent="0.25">
      <c r="A45" s="74"/>
      <c r="B45" s="74"/>
      <c r="C45" s="74"/>
      <c r="D45" s="74"/>
    </row>
    <row r="46" spans="1:5" x14ac:dyDescent="0.25">
      <c r="A46" s="161" t="s">
        <v>452</v>
      </c>
      <c r="B46" s="161"/>
      <c r="C46" s="161"/>
      <c r="D46" s="161"/>
    </row>
    <row r="47" spans="1:5" s="75" customFormat="1" x14ac:dyDescent="0.25">
      <c r="A47" s="49" t="s">
        <v>69</v>
      </c>
      <c r="B47" s="49" t="s">
        <v>70</v>
      </c>
      <c r="C47" s="49">
        <v>2026</v>
      </c>
      <c r="D47" s="49">
        <f>C47-1</f>
        <v>2025</v>
      </c>
    </row>
    <row r="48" spans="1:5" x14ac:dyDescent="0.2">
      <c r="A48" s="81">
        <v>3210</v>
      </c>
      <c r="B48" s="91" t="s">
        <v>584</v>
      </c>
      <c r="C48" s="133">
        <v>54151900.759999998</v>
      </c>
      <c r="D48" s="133">
        <v>2020251.45</v>
      </c>
    </row>
    <row r="49" spans="1:4" x14ac:dyDescent="0.2">
      <c r="A49" s="76"/>
      <c r="B49" s="82" t="s">
        <v>453</v>
      </c>
      <c r="C49" s="133">
        <f>C54+C66+C94+C97+C50</f>
        <v>19347055.52</v>
      </c>
      <c r="D49" s="133">
        <f>D54+D66+D94+D97+D50</f>
        <v>47594155.93</v>
      </c>
    </row>
    <row r="50" spans="1:4" x14ac:dyDescent="0.2">
      <c r="A50" s="81">
        <v>5100</v>
      </c>
      <c r="B50" s="84" t="s">
        <v>152</v>
      </c>
      <c r="C50" s="136">
        <f>SUM(C53+C51)</f>
        <v>0</v>
      </c>
      <c r="D50" s="136">
        <f>SUM(D53+D51)</f>
        <v>0</v>
      </c>
    </row>
    <row r="51" spans="1:4" x14ac:dyDescent="0.2">
      <c r="A51" s="76">
        <v>5120</v>
      </c>
      <c r="B51" s="74" t="s">
        <v>301</v>
      </c>
      <c r="C51" s="135">
        <f>C52</f>
        <v>0</v>
      </c>
      <c r="D51" s="135">
        <f>D52</f>
        <v>0</v>
      </c>
    </row>
    <row r="52" spans="1:4" x14ac:dyDescent="0.2">
      <c r="A52" s="76">
        <v>5120</v>
      </c>
      <c r="B52" s="74" t="s">
        <v>301</v>
      </c>
      <c r="C52" s="4">
        <v>0</v>
      </c>
      <c r="D52" s="4">
        <v>0</v>
      </c>
    </row>
    <row r="53" spans="1:4" x14ac:dyDescent="0.2">
      <c r="A53" s="76">
        <v>5130</v>
      </c>
      <c r="B53" s="74" t="s">
        <v>585</v>
      </c>
      <c r="C53" s="137">
        <v>0</v>
      </c>
      <c r="D53" s="137">
        <v>0</v>
      </c>
    </row>
    <row r="54" spans="1:4" x14ac:dyDescent="0.2">
      <c r="A54" s="76">
        <v>5400</v>
      </c>
      <c r="B54" s="74" t="s">
        <v>218</v>
      </c>
      <c r="C54" s="133">
        <f>C55+C57+C59+C61+C63</f>
        <v>369431.33</v>
      </c>
      <c r="D54" s="133">
        <f>D55+D57+D59+D61+D63</f>
        <v>0</v>
      </c>
    </row>
    <row r="55" spans="1:4" x14ac:dyDescent="0.2">
      <c r="A55" s="76">
        <v>5410</v>
      </c>
      <c r="B55" s="74" t="s">
        <v>454</v>
      </c>
      <c r="C55" s="134">
        <f>C56</f>
        <v>369431.33</v>
      </c>
      <c r="D55" s="134">
        <f>D56</f>
        <v>0</v>
      </c>
    </row>
    <row r="56" spans="1:4" x14ac:dyDescent="0.2">
      <c r="A56" s="76">
        <v>5411</v>
      </c>
      <c r="B56" s="74" t="s">
        <v>220</v>
      </c>
      <c r="C56" s="134">
        <v>369431.33</v>
      </c>
      <c r="D56" s="134">
        <v>0</v>
      </c>
    </row>
    <row r="57" spans="1:4" x14ac:dyDescent="0.2">
      <c r="A57" s="76">
        <v>5420</v>
      </c>
      <c r="B57" s="74" t="s">
        <v>455</v>
      </c>
      <c r="C57" s="134">
        <f>C58</f>
        <v>0</v>
      </c>
      <c r="D57" s="134">
        <f>D58</f>
        <v>0</v>
      </c>
    </row>
    <row r="58" spans="1:4" x14ac:dyDescent="0.2">
      <c r="A58" s="76">
        <v>5421</v>
      </c>
      <c r="B58" s="74" t="s">
        <v>223</v>
      </c>
      <c r="C58" s="134">
        <v>0</v>
      </c>
      <c r="D58" s="134">
        <v>0</v>
      </c>
    </row>
    <row r="59" spans="1:4" x14ac:dyDescent="0.2">
      <c r="A59" s="76">
        <v>5430</v>
      </c>
      <c r="B59" s="74" t="s">
        <v>456</v>
      </c>
      <c r="C59" s="134">
        <f>C60</f>
        <v>0</v>
      </c>
      <c r="D59" s="134">
        <f>D60</f>
        <v>0</v>
      </c>
    </row>
    <row r="60" spans="1:4" x14ac:dyDescent="0.2">
      <c r="A60" s="76">
        <v>5431</v>
      </c>
      <c r="B60" s="74" t="s">
        <v>226</v>
      </c>
      <c r="C60" s="134">
        <v>0</v>
      </c>
      <c r="D60" s="134">
        <v>0</v>
      </c>
    </row>
    <row r="61" spans="1:4" x14ac:dyDescent="0.2">
      <c r="A61" s="76">
        <v>5440</v>
      </c>
      <c r="B61" s="74" t="s">
        <v>457</v>
      </c>
      <c r="C61" s="134">
        <f>C62</f>
        <v>0</v>
      </c>
      <c r="D61" s="134">
        <f>D62</f>
        <v>0</v>
      </c>
    </row>
    <row r="62" spans="1:4" x14ac:dyDescent="0.2">
      <c r="A62" s="81">
        <v>5441</v>
      </c>
      <c r="B62" s="84" t="s">
        <v>457</v>
      </c>
      <c r="C62" s="134">
        <v>0</v>
      </c>
      <c r="D62" s="134">
        <v>0</v>
      </c>
    </row>
    <row r="63" spans="1:4" x14ac:dyDescent="0.2">
      <c r="A63" s="81">
        <v>5450</v>
      </c>
      <c r="B63" s="84" t="s">
        <v>458</v>
      </c>
      <c r="C63" s="134">
        <f>SUM(C64:C65)</f>
        <v>0</v>
      </c>
      <c r="D63" s="134">
        <f>SUM(D64:D65)</f>
        <v>0</v>
      </c>
    </row>
    <row r="64" spans="1:4" x14ac:dyDescent="0.2">
      <c r="A64" s="76">
        <v>5451</v>
      </c>
      <c r="B64" s="74" t="s">
        <v>230</v>
      </c>
      <c r="C64" s="134">
        <v>0</v>
      </c>
      <c r="D64" s="134">
        <v>0</v>
      </c>
    </row>
    <row r="65" spans="1:4" x14ac:dyDescent="0.2">
      <c r="A65" s="76">
        <v>5452</v>
      </c>
      <c r="B65" s="74" t="s">
        <v>231</v>
      </c>
      <c r="C65" s="134">
        <v>0</v>
      </c>
      <c r="D65" s="134">
        <v>0</v>
      </c>
    </row>
    <row r="66" spans="1:4" x14ac:dyDescent="0.2">
      <c r="A66" s="76">
        <v>5500</v>
      </c>
      <c r="B66" s="74" t="s">
        <v>232</v>
      </c>
      <c r="C66" s="133">
        <f>C67+C76+C79+C85</f>
        <v>6392203.830000001</v>
      </c>
      <c r="D66" s="133">
        <f>D67+D76+D79+D85</f>
        <v>7947923.4500000002</v>
      </c>
    </row>
    <row r="67" spans="1:4" x14ac:dyDescent="0.2">
      <c r="A67" s="76">
        <v>5510</v>
      </c>
      <c r="B67" s="74" t="s">
        <v>233</v>
      </c>
      <c r="C67" s="134">
        <f>SUM(C68:C75)</f>
        <v>6392203.830000001</v>
      </c>
      <c r="D67" s="134">
        <f>SUM(D68:D75)</f>
        <v>7947923.4500000002</v>
      </c>
    </row>
    <row r="68" spans="1:4" x14ac:dyDescent="0.2">
      <c r="A68" s="76">
        <v>5511</v>
      </c>
      <c r="B68" s="74" t="s">
        <v>234</v>
      </c>
      <c r="C68" s="134">
        <v>0</v>
      </c>
      <c r="D68" s="134">
        <v>0</v>
      </c>
    </row>
    <row r="69" spans="1:4" x14ac:dyDescent="0.2">
      <c r="A69" s="76">
        <v>5512</v>
      </c>
      <c r="B69" s="74" t="s">
        <v>235</v>
      </c>
      <c r="C69" s="134">
        <v>0</v>
      </c>
      <c r="D69" s="134">
        <v>0</v>
      </c>
    </row>
    <row r="70" spans="1:4" x14ac:dyDescent="0.2">
      <c r="A70" s="76">
        <v>5513</v>
      </c>
      <c r="B70" s="74" t="s">
        <v>236</v>
      </c>
      <c r="C70" s="134">
        <v>1021004.44</v>
      </c>
      <c r="D70" s="134">
        <v>1307285.21</v>
      </c>
    </row>
    <row r="71" spans="1:4" x14ac:dyDescent="0.2">
      <c r="A71" s="76">
        <v>5514</v>
      </c>
      <c r="B71" s="74" t="s">
        <v>237</v>
      </c>
      <c r="C71" s="134">
        <v>0</v>
      </c>
      <c r="D71" s="134">
        <v>0</v>
      </c>
    </row>
    <row r="72" spans="1:4" x14ac:dyDescent="0.2">
      <c r="A72" s="81">
        <v>5515</v>
      </c>
      <c r="B72" s="84" t="s">
        <v>238</v>
      </c>
      <c r="C72" s="134">
        <v>5114120.1900000004</v>
      </c>
      <c r="D72" s="134">
        <v>6501574.4699999997</v>
      </c>
    </row>
    <row r="73" spans="1:4" x14ac:dyDescent="0.2">
      <c r="A73" s="76">
        <v>5516</v>
      </c>
      <c r="B73" s="74" t="s">
        <v>239</v>
      </c>
      <c r="C73" s="134">
        <v>51268.38</v>
      </c>
      <c r="D73" s="134">
        <v>56696.63</v>
      </c>
    </row>
    <row r="74" spans="1:4" x14ac:dyDescent="0.2">
      <c r="A74" s="76">
        <v>5517</v>
      </c>
      <c r="B74" s="74" t="s">
        <v>240</v>
      </c>
      <c r="C74" s="134">
        <v>37337.75</v>
      </c>
      <c r="D74" s="134">
        <v>45928.07</v>
      </c>
    </row>
    <row r="75" spans="1:4" x14ac:dyDescent="0.2">
      <c r="A75" s="81">
        <v>5518</v>
      </c>
      <c r="B75" s="84" t="s">
        <v>241</v>
      </c>
      <c r="C75" s="134">
        <v>168473.07</v>
      </c>
      <c r="D75" s="134">
        <v>36439.07</v>
      </c>
    </row>
    <row r="76" spans="1:4" x14ac:dyDescent="0.2">
      <c r="A76" s="76">
        <v>5520</v>
      </c>
      <c r="B76" s="74" t="s">
        <v>242</v>
      </c>
      <c r="C76" s="134">
        <f>SUM(C77:C78)</f>
        <v>0</v>
      </c>
      <c r="D76" s="134">
        <f>SUM(D77:D78)</f>
        <v>0</v>
      </c>
    </row>
    <row r="77" spans="1:4" x14ac:dyDescent="0.2">
      <c r="A77" s="76">
        <v>5521</v>
      </c>
      <c r="B77" s="74" t="s">
        <v>243</v>
      </c>
      <c r="C77" s="134">
        <v>0</v>
      </c>
      <c r="D77" s="134">
        <v>0</v>
      </c>
    </row>
    <row r="78" spans="1:4" x14ac:dyDescent="0.2">
      <c r="A78" s="76">
        <v>5522</v>
      </c>
      <c r="B78" s="74" t="s">
        <v>244</v>
      </c>
      <c r="C78" s="134">
        <v>0</v>
      </c>
      <c r="D78" s="134">
        <v>0</v>
      </c>
    </row>
    <row r="79" spans="1:4" x14ac:dyDescent="0.2">
      <c r="A79" s="76">
        <v>5530</v>
      </c>
      <c r="B79" s="74" t="s">
        <v>245</v>
      </c>
      <c r="C79" s="134">
        <f>SUM(C80:C84)</f>
        <v>0</v>
      </c>
      <c r="D79" s="134">
        <f>SUM(D80:D84)</f>
        <v>0</v>
      </c>
    </row>
    <row r="80" spans="1:4" x14ac:dyDescent="0.2">
      <c r="A80" s="76">
        <v>5531</v>
      </c>
      <c r="B80" s="74" t="s">
        <v>246</v>
      </c>
      <c r="C80" s="134">
        <v>0</v>
      </c>
      <c r="D80" s="134">
        <v>0</v>
      </c>
    </row>
    <row r="81" spans="1:4" x14ac:dyDescent="0.2">
      <c r="A81" s="81">
        <v>5532</v>
      </c>
      <c r="B81" s="84" t="s">
        <v>247</v>
      </c>
      <c r="C81" s="134">
        <v>0</v>
      </c>
      <c r="D81" s="134">
        <v>0</v>
      </c>
    </row>
    <row r="82" spans="1:4" x14ac:dyDescent="0.2">
      <c r="A82" s="76">
        <v>5533</v>
      </c>
      <c r="B82" s="74" t="s">
        <v>248</v>
      </c>
      <c r="C82" s="134">
        <v>0</v>
      </c>
      <c r="D82" s="134">
        <v>0</v>
      </c>
    </row>
    <row r="83" spans="1:4" x14ac:dyDescent="0.2">
      <c r="A83" s="76">
        <v>5534</v>
      </c>
      <c r="B83" s="74" t="s">
        <v>249</v>
      </c>
      <c r="C83" s="134">
        <v>0</v>
      </c>
      <c r="D83" s="134">
        <v>0</v>
      </c>
    </row>
    <row r="84" spans="1:4" x14ac:dyDescent="0.2">
      <c r="A84" s="76">
        <v>5535</v>
      </c>
      <c r="B84" s="74" t="s">
        <v>250</v>
      </c>
      <c r="C84" s="134">
        <v>0</v>
      </c>
      <c r="D84" s="134">
        <v>0</v>
      </c>
    </row>
    <row r="85" spans="1:4" x14ac:dyDescent="0.2">
      <c r="A85" s="76">
        <v>5590</v>
      </c>
      <c r="B85" s="74" t="s">
        <v>251</v>
      </c>
      <c r="C85" s="134">
        <f>SUM(C86:C93)</f>
        <v>0</v>
      </c>
      <c r="D85" s="134">
        <f>SUM(D86:D93)</f>
        <v>0</v>
      </c>
    </row>
    <row r="86" spans="1:4" x14ac:dyDescent="0.2">
      <c r="A86" s="76">
        <v>5591</v>
      </c>
      <c r="B86" s="74" t="s">
        <v>252</v>
      </c>
      <c r="C86" s="134">
        <v>0</v>
      </c>
      <c r="D86" s="134">
        <v>0</v>
      </c>
    </row>
    <row r="87" spans="1:4" x14ac:dyDescent="0.2">
      <c r="A87" s="76">
        <v>5592</v>
      </c>
      <c r="B87" s="74" t="s">
        <v>253</v>
      </c>
      <c r="C87" s="134">
        <v>0</v>
      </c>
      <c r="D87" s="134">
        <v>0</v>
      </c>
    </row>
    <row r="88" spans="1:4" x14ac:dyDescent="0.2">
      <c r="A88" s="76">
        <v>5593</v>
      </c>
      <c r="B88" s="74" t="s">
        <v>254</v>
      </c>
      <c r="C88" s="134">
        <v>0</v>
      </c>
      <c r="D88" s="134">
        <v>0</v>
      </c>
    </row>
    <row r="89" spans="1:4" x14ac:dyDescent="0.2">
      <c r="A89" s="76">
        <v>5594</v>
      </c>
      <c r="B89" s="74" t="s">
        <v>459</v>
      </c>
      <c r="C89" s="134">
        <v>0</v>
      </c>
      <c r="D89" s="134">
        <v>0</v>
      </c>
    </row>
    <row r="90" spans="1:4" x14ac:dyDescent="0.2">
      <c r="A90" s="81">
        <v>5595</v>
      </c>
      <c r="B90" s="84" t="s">
        <v>256</v>
      </c>
      <c r="C90" s="134">
        <v>0</v>
      </c>
      <c r="D90" s="134">
        <v>0</v>
      </c>
    </row>
    <row r="91" spans="1:4" x14ac:dyDescent="0.2">
      <c r="A91" s="81">
        <v>5596</v>
      </c>
      <c r="B91" s="84" t="s">
        <v>148</v>
      </c>
      <c r="C91" s="134">
        <v>0</v>
      </c>
      <c r="D91" s="134">
        <v>0</v>
      </c>
    </row>
    <row r="92" spans="1:4" x14ac:dyDescent="0.2">
      <c r="A92" s="76">
        <v>5597</v>
      </c>
      <c r="B92" s="74" t="s">
        <v>257</v>
      </c>
      <c r="C92" s="134">
        <v>0</v>
      </c>
      <c r="D92" s="134">
        <v>0</v>
      </c>
    </row>
    <row r="93" spans="1:4" x14ac:dyDescent="0.2">
      <c r="A93" s="81">
        <v>5599</v>
      </c>
      <c r="B93" s="85" t="s">
        <v>259</v>
      </c>
      <c r="C93" s="134">
        <v>0</v>
      </c>
      <c r="D93" s="134">
        <v>0</v>
      </c>
    </row>
    <row r="94" spans="1:4" x14ac:dyDescent="0.2">
      <c r="A94" s="76">
        <v>5600</v>
      </c>
      <c r="B94" s="74" t="s">
        <v>260</v>
      </c>
      <c r="C94" s="133">
        <f>C95</f>
        <v>12327501.43</v>
      </c>
      <c r="D94" s="133">
        <f>D95</f>
        <v>38534821.509999998</v>
      </c>
    </row>
    <row r="95" spans="1:4" x14ac:dyDescent="0.2">
      <c r="A95" s="76">
        <v>5610</v>
      </c>
      <c r="B95" s="74" t="s">
        <v>261</v>
      </c>
      <c r="C95" s="134">
        <f>C96</f>
        <v>12327501.43</v>
      </c>
      <c r="D95" s="134">
        <f>D96</f>
        <v>38534821.509999998</v>
      </c>
    </row>
    <row r="96" spans="1:4" x14ac:dyDescent="0.2">
      <c r="A96" s="76">
        <v>5611</v>
      </c>
      <c r="B96" s="74" t="s">
        <v>262</v>
      </c>
      <c r="C96" s="134">
        <v>12327501.43</v>
      </c>
      <c r="D96" s="134">
        <v>38534821.509999998</v>
      </c>
    </row>
    <row r="97" spans="1:4" x14ac:dyDescent="0.2">
      <c r="A97" s="76">
        <v>2110</v>
      </c>
      <c r="B97" s="74" t="s">
        <v>460</v>
      </c>
      <c r="C97" s="133">
        <f>SUM(C98:C102)</f>
        <v>257918.93</v>
      </c>
      <c r="D97" s="133">
        <f>SUM(D98:D102)</f>
        <v>1111410.97</v>
      </c>
    </row>
    <row r="98" spans="1:4" x14ac:dyDescent="0.2">
      <c r="A98" s="76">
        <v>2111</v>
      </c>
      <c r="B98" s="74" t="s">
        <v>461</v>
      </c>
      <c r="C98" s="134">
        <v>0</v>
      </c>
      <c r="D98" s="134">
        <v>92740.96</v>
      </c>
    </row>
    <row r="99" spans="1:4" x14ac:dyDescent="0.2">
      <c r="A99" s="81">
        <v>2112</v>
      </c>
      <c r="B99" s="85" t="s">
        <v>462</v>
      </c>
      <c r="C99" s="134">
        <v>184715.29</v>
      </c>
      <c r="D99" s="134">
        <v>297642.89</v>
      </c>
    </row>
    <row r="100" spans="1:4" x14ac:dyDescent="0.2">
      <c r="A100" s="76">
        <v>2112</v>
      </c>
      <c r="B100" s="78" t="s">
        <v>463</v>
      </c>
      <c r="C100" s="134">
        <v>73203.64</v>
      </c>
      <c r="D100" s="134">
        <v>726527.12</v>
      </c>
    </row>
    <row r="101" spans="1:4" x14ac:dyDescent="0.2">
      <c r="A101" s="76">
        <v>2115</v>
      </c>
      <c r="B101" s="82" t="s">
        <v>464</v>
      </c>
      <c r="C101" s="134">
        <v>0</v>
      </c>
      <c r="D101" s="134">
        <v>-5500</v>
      </c>
    </row>
    <row r="102" spans="1:4" x14ac:dyDescent="0.2">
      <c r="A102" s="81">
        <v>2114</v>
      </c>
      <c r="B102" s="82" t="s">
        <v>465</v>
      </c>
      <c r="C102" s="134">
        <v>0</v>
      </c>
      <c r="D102" s="134">
        <v>0</v>
      </c>
    </row>
    <row r="103" spans="1:4" x14ac:dyDescent="0.2">
      <c r="A103" s="81"/>
      <c r="B103" s="82" t="s">
        <v>586</v>
      </c>
      <c r="C103" s="136">
        <f>+C104+C106+C112</f>
        <v>0</v>
      </c>
      <c r="D103" s="136">
        <f>+D104+D106+D112</f>
        <v>0</v>
      </c>
    </row>
    <row r="104" spans="1:4" x14ac:dyDescent="0.2">
      <c r="A104" s="76">
        <v>1270</v>
      </c>
      <c r="B104" s="86" t="s">
        <v>344</v>
      </c>
      <c r="C104" s="138">
        <f>+C105</f>
        <v>0</v>
      </c>
      <c r="D104" s="138">
        <f>+D105</f>
        <v>0</v>
      </c>
    </row>
    <row r="105" spans="1:4" x14ac:dyDescent="0.2">
      <c r="A105" s="76">
        <v>1273</v>
      </c>
      <c r="B105" s="86" t="s">
        <v>587</v>
      </c>
      <c r="C105" s="139">
        <v>0</v>
      </c>
      <c r="D105" s="139">
        <v>0</v>
      </c>
    </row>
    <row r="106" spans="1:4" x14ac:dyDescent="0.2">
      <c r="A106" s="81">
        <v>1140</v>
      </c>
      <c r="B106" s="82" t="s">
        <v>595</v>
      </c>
      <c r="C106" s="140">
        <f>SUM(C107:C111)</f>
        <v>0</v>
      </c>
      <c r="D106" s="140">
        <f>SUM(D107:D111)</f>
        <v>0</v>
      </c>
    </row>
    <row r="107" spans="1:4" x14ac:dyDescent="0.2">
      <c r="A107" s="76">
        <v>1141</v>
      </c>
      <c r="B107" s="86" t="s">
        <v>293</v>
      </c>
      <c r="C107" s="141">
        <v>0</v>
      </c>
      <c r="D107" s="141">
        <v>0</v>
      </c>
    </row>
    <row r="108" spans="1:4" x14ac:dyDescent="0.2">
      <c r="A108" s="76">
        <v>1142</v>
      </c>
      <c r="B108" s="86" t="s">
        <v>294</v>
      </c>
      <c r="C108" s="141">
        <v>0</v>
      </c>
      <c r="D108" s="141">
        <v>0</v>
      </c>
    </row>
    <row r="109" spans="1:4" x14ac:dyDescent="0.2">
      <c r="A109" s="76">
        <v>1143</v>
      </c>
      <c r="B109" s="86" t="s">
        <v>295</v>
      </c>
      <c r="C109" s="141">
        <v>0</v>
      </c>
      <c r="D109" s="141">
        <v>0</v>
      </c>
    </row>
    <row r="110" spans="1:4" x14ac:dyDescent="0.2">
      <c r="A110" s="76">
        <v>1144</v>
      </c>
      <c r="B110" s="86" t="s">
        <v>296</v>
      </c>
      <c r="C110" s="141">
        <v>0</v>
      </c>
      <c r="D110" s="141">
        <v>0</v>
      </c>
    </row>
    <row r="111" spans="1:4" x14ac:dyDescent="0.2">
      <c r="A111" s="76">
        <v>1145</v>
      </c>
      <c r="B111" s="86" t="s">
        <v>297</v>
      </c>
      <c r="C111" s="141">
        <v>0</v>
      </c>
      <c r="D111" s="141">
        <v>0</v>
      </c>
    </row>
    <row r="112" spans="1:4" x14ac:dyDescent="0.2">
      <c r="A112" s="81">
        <v>1150</v>
      </c>
      <c r="B112" s="82" t="s">
        <v>300</v>
      </c>
      <c r="C112" s="140">
        <f>SUM(C113)</f>
        <v>0</v>
      </c>
      <c r="D112" s="140">
        <f>SUM(D113)</f>
        <v>0</v>
      </c>
    </row>
    <row r="113" spans="1:4" x14ac:dyDescent="0.2">
      <c r="A113" s="76">
        <v>1151</v>
      </c>
      <c r="B113" s="86" t="s">
        <v>301</v>
      </c>
      <c r="C113" s="141">
        <v>0</v>
      </c>
      <c r="D113" s="141">
        <v>0</v>
      </c>
    </row>
    <row r="114" spans="1:4" x14ac:dyDescent="0.2">
      <c r="A114" s="81"/>
      <c r="B114" s="82" t="s">
        <v>588</v>
      </c>
      <c r="C114" s="136">
        <f>+C115+C137</f>
        <v>5658915.4100000001</v>
      </c>
      <c r="D114" s="136">
        <f>+D115+D137</f>
        <v>407828.43</v>
      </c>
    </row>
    <row r="115" spans="1:4" x14ac:dyDescent="0.2">
      <c r="A115" s="76">
        <v>4300</v>
      </c>
      <c r="B115" s="86" t="s">
        <v>132</v>
      </c>
      <c r="C115" s="138">
        <f>C129+C116+C119+C125+C127</f>
        <v>0</v>
      </c>
      <c r="D115" s="142">
        <f>D129+D116+D119+D125+D127</f>
        <v>0</v>
      </c>
    </row>
    <row r="116" spans="1:4" x14ac:dyDescent="0.2">
      <c r="A116" s="81">
        <v>4310</v>
      </c>
      <c r="B116" s="82" t="s">
        <v>133</v>
      </c>
      <c r="C116" s="138">
        <f>SUM(C117:C118)</f>
        <v>0</v>
      </c>
      <c r="D116" s="138">
        <f>SUM(D117:D118)</f>
        <v>0</v>
      </c>
    </row>
    <row r="117" spans="1:4" x14ac:dyDescent="0.2">
      <c r="A117" s="76">
        <v>4311</v>
      </c>
      <c r="B117" s="86" t="s">
        <v>134</v>
      </c>
      <c r="C117" s="139">
        <v>0</v>
      </c>
      <c r="D117" s="143">
        <v>0</v>
      </c>
    </row>
    <row r="118" spans="1:4" x14ac:dyDescent="0.2">
      <c r="A118" s="76">
        <v>4319</v>
      </c>
      <c r="B118" s="86" t="s">
        <v>135</v>
      </c>
      <c r="C118" s="139">
        <v>0</v>
      </c>
      <c r="D118" s="143">
        <v>0</v>
      </c>
    </row>
    <row r="119" spans="1:4" x14ac:dyDescent="0.2">
      <c r="A119" s="76">
        <v>4320</v>
      </c>
      <c r="B119" s="86" t="s">
        <v>136</v>
      </c>
      <c r="C119" s="138">
        <f>SUM(C120:C124)</f>
        <v>0</v>
      </c>
      <c r="D119" s="138">
        <f>SUM(D120:D124)</f>
        <v>0</v>
      </c>
    </row>
    <row r="120" spans="1:4" x14ac:dyDescent="0.2">
      <c r="A120" s="76">
        <v>4321</v>
      </c>
      <c r="B120" s="86" t="s">
        <v>137</v>
      </c>
      <c r="C120" s="139">
        <v>0</v>
      </c>
      <c r="D120" s="143">
        <v>0</v>
      </c>
    </row>
    <row r="121" spans="1:4" x14ac:dyDescent="0.2">
      <c r="A121" s="76">
        <v>4322</v>
      </c>
      <c r="B121" s="86" t="s">
        <v>138</v>
      </c>
      <c r="C121" s="139">
        <v>0</v>
      </c>
      <c r="D121" s="143">
        <v>0</v>
      </c>
    </row>
    <row r="122" spans="1:4" x14ac:dyDescent="0.2">
      <c r="A122" s="76">
        <v>4323</v>
      </c>
      <c r="B122" s="86" t="s">
        <v>139</v>
      </c>
      <c r="C122" s="139">
        <v>0</v>
      </c>
      <c r="D122" s="143">
        <v>0</v>
      </c>
    </row>
    <row r="123" spans="1:4" x14ac:dyDescent="0.2">
      <c r="A123" s="76">
        <v>4324</v>
      </c>
      <c r="B123" s="86" t="s">
        <v>140</v>
      </c>
      <c r="C123" s="139">
        <v>0</v>
      </c>
      <c r="D123" s="143">
        <v>0</v>
      </c>
    </row>
    <row r="124" spans="1:4" x14ac:dyDescent="0.2">
      <c r="A124" s="81">
        <v>4325</v>
      </c>
      <c r="B124" s="85" t="s">
        <v>141</v>
      </c>
      <c r="C124" s="139">
        <v>0</v>
      </c>
      <c r="D124" s="143">
        <v>0</v>
      </c>
    </row>
    <row r="125" spans="1:4" x14ac:dyDescent="0.2">
      <c r="A125" s="76">
        <v>4330</v>
      </c>
      <c r="B125" s="78" t="s">
        <v>142</v>
      </c>
      <c r="C125" s="138">
        <f>C126</f>
        <v>0</v>
      </c>
      <c r="D125" s="138">
        <f>D126</f>
        <v>0</v>
      </c>
    </row>
    <row r="126" spans="1:4" x14ac:dyDescent="0.2">
      <c r="A126" s="76">
        <v>4331</v>
      </c>
      <c r="B126" s="78" t="s">
        <v>142</v>
      </c>
      <c r="C126" s="139">
        <v>0</v>
      </c>
      <c r="D126" s="143">
        <v>0</v>
      </c>
    </row>
    <row r="127" spans="1:4" x14ac:dyDescent="0.2">
      <c r="A127" s="76">
        <v>4340</v>
      </c>
      <c r="B127" s="78" t="s">
        <v>143</v>
      </c>
      <c r="C127" s="138">
        <f>C128</f>
        <v>0</v>
      </c>
      <c r="D127" s="138">
        <f>D128</f>
        <v>0</v>
      </c>
    </row>
    <row r="128" spans="1:4" x14ac:dyDescent="0.2">
      <c r="A128" s="76">
        <v>4341</v>
      </c>
      <c r="B128" s="78" t="s">
        <v>143</v>
      </c>
      <c r="C128" s="139">
        <v>0</v>
      </c>
      <c r="D128" s="143">
        <v>0</v>
      </c>
    </row>
    <row r="129" spans="1:4" x14ac:dyDescent="0.2">
      <c r="A129" s="76">
        <v>4390</v>
      </c>
      <c r="B129" s="78" t="s">
        <v>144</v>
      </c>
      <c r="C129" s="144">
        <f>SUM(C130:C136)</f>
        <v>0</v>
      </c>
      <c r="D129" s="144">
        <f>SUM(D130:D136)</f>
        <v>0</v>
      </c>
    </row>
    <row r="130" spans="1:4" x14ac:dyDescent="0.2">
      <c r="A130" s="76">
        <v>4392</v>
      </c>
      <c r="B130" s="78" t="s">
        <v>145</v>
      </c>
      <c r="C130" s="145">
        <v>0</v>
      </c>
      <c r="D130" s="145">
        <v>0</v>
      </c>
    </row>
    <row r="131" spans="1:4" x14ac:dyDescent="0.2">
      <c r="A131" s="76">
        <v>4393</v>
      </c>
      <c r="B131" s="78" t="s">
        <v>146</v>
      </c>
      <c r="C131" s="145">
        <v>0</v>
      </c>
      <c r="D131" s="145">
        <v>0</v>
      </c>
    </row>
    <row r="132" spans="1:4" x14ac:dyDescent="0.2">
      <c r="A132" s="76">
        <v>4394</v>
      </c>
      <c r="B132" s="78" t="s">
        <v>147</v>
      </c>
      <c r="C132" s="145">
        <v>0</v>
      </c>
      <c r="D132" s="145">
        <v>0</v>
      </c>
    </row>
    <row r="133" spans="1:4" x14ac:dyDescent="0.2">
      <c r="A133" s="76">
        <v>4395</v>
      </c>
      <c r="B133" s="78" t="s">
        <v>148</v>
      </c>
      <c r="C133" s="145">
        <v>0</v>
      </c>
      <c r="D133" s="145">
        <v>0</v>
      </c>
    </row>
    <row r="134" spans="1:4" x14ac:dyDescent="0.2">
      <c r="A134" s="81">
        <v>4396</v>
      </c>
      <c r="B134" s="85" t="s">
        <v>149</v>
      </c>
      <c r="C134" s="145">
        <v>0</v>
      </c>
      <c r="D134" s="145">
        <v>0</v>
      </c>
    </row>
    <row r="135" spans="1:4" x14ac:dyDescent="0.2">
      <c r="A135" s="76">
        <v>4397</v>
      </c>
      <c r="B135" s="78" t="s">
        <v>150</v>
      </c>
      <c r="C135" s="145">
        <v>0</v>
      </c>
      <c r="D135" s="145">
        <v>0</v>
      </c>
    </row>
    <row r="136" spans="1:4" x14ac:dyDescent="0.2">
      <c r="A136" s="81">
        <v>4399</v>
      </c>
      <c r="B136" s="85" t="s">
        <v>144</v>
      </c>
      <c r="C136" s="139">
        <v>0</v>
      </c>
      <c r="D136" s="139">
        <v>0</v>
      </c>
    </row>
    <row r="137" spans="1:4" x14ac:dyDescent="0.2">
      <c r="A137" s="76">
        <v>1120</v>
      </c>
      <c r="B137" s="78" t="s">
        <v>466</v>
      </c>
      <c r="C137" s="133">
        <f>SUM(C138:C146)</f>
        <v>5658915.4100000001</v>
      </c>
      <c r="D137" s="133">
        <f>SUM(D138:D146)</f>
        <v>407828.43</v>
      </c>
    </row>
    <row r="138" spans="1:4" x14ac:dyDescent="0.2">
      <c r="A138" s="76">
        <v>1124</v>
      </c>
      <c r="B138" s="87" t="s">
        <v>467</v>
      </c>
      <c r="C138" s="146">
        <v>0</v>
      </c>
      <c r="D138" s="134">
        <v>0</v>
      </c>
    </row>
    <row r="139" spans="1:4" x14ac:dyDescent="0.2">
      <c r="A139" s="74">
        <v>1124</v>
      </c>
      <c r="B139" s="74" t="s">
        <v>468</v>
      </c>
      <c r="C139" s="146">
        <v>0</v>
      </c>
      <c r="D139" s="134">
        <v>0</v>
      </c>
    </row>
    <row r="140" spans="1:4" x14ac:dyDescent="0.2">
      <c r="A140" s="84">
        <v>1124</v>
      </c>
      <c r="B140" s="73" t="s">
        <v>469</v>
      </c>
      <c r="C140" s="146">
        <v>0</v>
      </c>
      <c r="D140" s="134">
        <v>0</v>
      </c>
    </row>
    <row r="141" spans="1:4" x14ac:dyDescent="0.2">
      <c r="A141" s="73">
        <v>1124</v>
      </c>
      <c r="B141" s="73" t="s">
        <v>470</v>
      </c>
      <c r="C141" s="146">
        <v>1279650.01</v>
      </c>
      <c r="D141" s="134">
        <v>406002.43</v>
      </c>
    </row>
    <row r="142" spans="1:4" x14ac:dyDescent="0.2">
      <c r="A142" s="73">
        <v>1124</v>
      </c>
      <c r="B142" s="73" t="s">
        <v>471</v>
      </c>
      <c r="C142" s="134">
        <v>124742.77</v>
      </c>
      <c r="D142" s="134">
        <v>1826</v>
      </c>
    </row>
    <row r="143" spans="1:4" x14ac:dyDescent="0.2">
      <c r="A143" s="73">
        <v>1124</v>
      </c>
      <c r="B143" s="73" t="s">
        <v>472</v>
      </c>
      <c r="C143" s="134">
        <v>0</v>
      </c>
      <c r="D143" s="134">
        <v>0</v>
      </c>
    </row>
    <row r="144" spans="1:4" x14ac:dyDescent="0.2">
      <c r="A144" s="73">
        <v>1122</v>
      </c>
      <c r="B144" s="73" t="s">
        <v>473</v>
      </c>
      <c r="C144" s="134">
        <v>0</v>
      </c>
      <c r="D144" s="134">
        <v>0</v>
      </c>
    </row>
    <row r="145" spans="1:4" x14ac:dyDescent="0.2">
      <c r="A145" s="73">
        <v>1122</v>
      </c>
      <c r="B145" s="73" t="s">
        <v>474</v>
      </c>
      <c r="C145" s="146">
        <v>2634.25</v>
      </c>
      <c r="D145" s="134">
        <v>0</v>
      </c>
    </row>
    <row r="146" spans="1:4" x14ac:dyDescent="0.2">
      <c r="A146" s="73">
        <v>1122</v>
      </c>
      <c r="B146" s="73" t="s">
        <v>475</v>
      </c>
      <c r="C146" s="134">
        <v>4251888.38</v>
      </c>
      <c r="D146" s="134">
        <v>0</v>
      </c>
    </row>
    <row r="147" spans="1:4" x14ac:dyDescent="0.2">
      <c r="B147" s="73" t="s">
        <v>596</v>
      </c>
      <c r="C147" s="133">
        <f>C48+C49-C103-C114</f>
        <v>67840040.870000005</v>
      </c>
      <c r="D147" s="133">
        <f>D48+D49-D103-D114</f>
        <v>49206578.950000003</v>
      </c>
    </row>
    <row r="149" spans="1:4" x14ac:dyDescent="0.2">
      <c r="A149" s="147" t="s">
        <v>65</v>
      </c>
    </row>
  </sheetData>
  <mergeCells count="8">
    <mergeCell ref="A7:D7"/>
    <mergeCell ref="A19:D19"/>
    <mergeCell ref="A46:D46"/>
    <mergeCell ref="A1:C1"/>
    <mergeCell ref="A2:C2"/>
    <mergeCell ref="A3:C3"/>
    <mergeCell ref="A4:C4"/>
    <mergeCell ref="A5:E5"/>
  </mergeCells>
  <dataValidations count="2">
    <dataValidation allowBlank="1" showInputMessage="1" showErrorMessage="1" prompt="Importe del trimestre anterior" sqref="D63 D54 C49:D49 C54:C65" xr:uid="{1D8B877F-B4CB-491D-8969-BB8E4CAE71A7}"/>
    <dataValidation allowBlank="1" showInputMessage="1" showErrorMessage="1" prompt="Importe final del periodo que corresponde la información financiera trimestral que se presenta." sqref="D64:D65 D55:D62" xr:uid="{CC53F6AD-58F7-4110-A4B3-B6E14E3EE29D}"/>
  </dataValidations>
  <printOptions horizontalCentered="1"/>
  <pageMargins left="0.70866141732283472" right="0.70866141732283472" top="0.74803149606299213" bottom="0.74803149606299213" header="0" footer="0"/>
  <pageSetup scale="64" fitToHeight="2" orientation="portrait" r:id="rId1"/>
  <rowBreaks count="1" manualBreakCount="1">
    <brk id="8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3"/>
  <sheetViews>
    <sheetView workbookViewId="0">
      <selection activeCell="C6" sqref="C6"/>
    </sheetView>
  </sheetViews>
  <sheetFormatPr baseColWidth="10" defaultColWidth="14.42578125" defaultRowHeight="15" x14ac:dyDescent="0.25"/>
  <cols>
    <col min="1" max="1" width="4" customWidth="1"/>
    <col min="2" max="2" width="63.140625" customWidth="1"/>
    <col min="3" max="3" width="17.85546875" customWidth="1"/>
    <col min="4" max="26" width="11.42578125" customWidth="1"/>
  </cols>
  <sheetData>
    <row r="1" spans="1:3" x14ac:dyDescent="0.25">
      <c r="A1" s="155" t="str">
        <f>ESF!A1</f>
        <v>Municipio Moroleón Guanajuato</v>
      </c>
      <c r="B1" s="167"/>
      <c r="C1" s="168"/>
    </row>
    <row r="2" spans="1:3" x14ac:dyDescent="0.25">
      <c r="A2" s="157" t="s">
        <v>476</v>
      </c>
      <c r="B2" s="169"/>
      <c r="C2" s="170"/>
    </row>
    <row r="3" spans="1:3" x14ac:dyDescent="0.25">
      <c r="A3" s="157" t="str">
        <f>ESF!A3</f>
        <v>Del 01 de enero al 30 de Septiembre de 2026</v>
      </c>
      <c r="B3" s="169"/>
      <c r="C3" s="170"/>
    </row>
    <row r="4" spans="1:3" x14ac:dyDescent="0.25">
      <c r="A4" s="171" t="s">
        <v>477</v>
      </c>
      <c r="B4" s="172"/>
      <c r="C4" s="173"/>
    </row>
    <row r="5" spans="1:3" x14ac:dyDescent="0.25">
      <c r="A5" s="174" t="s">
        <v>478</v>
      </c>
      <c r="B5" s="175"/>
      <c r="C5" s="10">
        <v>2026</v>
      </c>
    </row>
    <row r="6" spans="1:3" x14ac:dyDescent="0.25">
      <c r="A6" s="11" t="s">
        <v>479</v>
      </c>
      <c r="B6" s="11"/>
      <c r="C6" s="148">
        <v>292147238.26999998</v>
      </c>
    </row>
    <row r="7" spans="1:3" x14ac:dyDescent="0.25">
      <c r="A7" s="1"/>
      <c r="B7" s="13"/>
      <c r="C7" s="14"/>
    </row>
    <row r="8" spans="1:3" x14ac:dyDescent="0.25">
      <c r="A8" s="40" t="s">
        <v>480</v>
      </c>
      <c r="B8" s="40"/>
      <c r="C8" s="15">
        <f>SUM(C9:C14)</f>
        <v>0</v>
      </c>
    </row>
    <row r="9" spans="1:3" x14ac:dyDescent="0.25">
      <c r="A9" s="41" t="s">
        <v>481</v>
      </c>
      <c r="B9" s="16" t="s">
        <v>133</v>
      </c>
      <c r="C9" s="17">
        <v>0</v>
      </c>
    </row>
    <row r="10" spans="1:3" x14ac:dyDescent="0.25">
      <c r="A10" s="42" t="s">
        <v>482</v>
      </c>
      <c r="B10" s="18" t="s">
        <v>483</v>
      </c>
      <c r="C10" s="17">
        <v>0</v>
      </c>
    </row>
    <row r="11" spans="1:3" x14ac:dyDescent="0.25">
      <c r="A11" s="42" t="s">
        <v>484</v>
      </c>
      <c r="B11" s="18" t="s">
        <v>142</v>
      </c>
      <c r="C11" s="17">
        <v>0</v>
      </c>
    </row>
    <row r="12" spans="1:3" x14ac:dyDescent="0.25">
      <c r="A12" s="42" t="s">
        <v>485</v>
      </c>
      <c r="B12" s="18" t="s">
        <v>143</v>
      </c>
      <c r="C12" s="17">
        <v>0</v>
      </c>
    </row>
    <row r="13" spans="1:3" x14ac:dyDescent="0.25">
      <c r="A13" s="42" t="s">
        <v>486</v>
      </c>
      <c r="B13" s="18" t="s">
        <v>144</v>
      </c>
      <c r="C13" s="17">
        <v>0</v>
      </c>
    </row>
    <row r="14" spans="1:3" x14ac:dyDescent="0.25">
      <c r="A14" s="43" t="s">
        <v>487</v>
      </c>
      <c r="B14" s="19" t="s">
        <v>488</v>
      </c>
      <c r="C14" s="17">
        <v>0</v>
      </c>
    </row>
    <row r="15" spans="1:3" x14ac:dyDescent="0.25">
      <c r="A15" s="1"/>
      <c r="B15" s="20"/>
      <c r="C15" s="21"/>
    </row>
    <row r="16" spans="1:3" x14ac:dyDescent="0.25">
      <c r="A16" s="40" t="s">
        <v>489</v>
      </c>
      <c r="B16" s="13"/>
      <c r="C16" s="15">
        <f>SUM(C17:C19)</f>
        <v>0</v>
      </c>
    </row>
    <row r="17" spans="1:3" x14ac:dyDescent="0.25">
      <c r="A17" s="44">
        <v>3.1</v>
      </c>
      <c r="B17" s="18" t="s">
        <v>490</v>
      </c>
      <c r="C17" s="17">
        <v>0</v>
      </c>
    </row>
    <row r="18" spans="1:3" x14ac:dyDescent="0.25">
      <c r="A18" s="45">
        <v>3.2</v>
      </c>
      <c r="B18" s="18" t="s">
        <v>491</v>
      </c>
      <c r="C18" s="17">
        <v>0</v>
      </c>
    </row>
    <row r="19" spans="1:3" x14ac:dyDescent="0.25">
      <c r="A19" s="45">
        <v>3.3</v>
      </c>
      <c r="B19" s="19" t="s">
        <v>492</v>
      </c>
      <c r="C19" s="22">
        <v>0</v>
      </c>
    </row>
    <row r="20" spans="1:3" x14ac:dyDescent="0.25">
      <c r="A20" s="1"/>
      <c r="B20" s="19"/>
      <c r="C20" s="23"/>
    </row>
    <row r="21" spans="1:3" x14ac:dyDescent="0.25">
      <c r="A21" s="24" t="s">
        <v>493</v>
      </c>
      <c r="B21" s="24"/>
      <c r="C21" s="12">
        <f>C6+C8-C16</f>
        <v>292147238.26999998</v>
      </c>
    </row>
    <row r="22" spans="1:3" x14ac:dyDescent="0.25">
      <c r="A22" s="1"/>
      <c r="B22" s="1"/>
      <c r="C22" s="1"/>
    </row>
    <row r="23" spans="1:3" ht="24" customHeight="1" x14ac:dyDescent="0.25">
      <c r="A23" s="166" t="s">
        <v>65</v>
      </c>
      <c r="B23" s="166"/>
      <c r="C23" s="166"/>
    </row>
  </sheetData>
  <mergeCells count="6">
    <mergeCell ref="A23:C23"/>
    <mergeCell ref="A1:C1"/>
    <mergeCell ref="A2:C2"/>
    <mergeCell ref="A3:C3"/>
    <mergeCell ref="A4:C4"/>
    <mergeCell ref="A5:B5"/>
  </mergeCells>
  <pageMargins left="0.7" right="0.7" top="0.75" bottom="0.75" header="0" footer="0"/>
  <pageSetup orientation="portrait" r:id="rId1"/>
  <ignoredErrors>
    <ignoredError sqref="A9:A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2"/>
  <sheetViews>
    <sheetView topLeftCell="A13" workbookViewId="0">
      <selection activeCell="C32" sqref="C32:C37"/>
    </sheetView>
  </sheetViews>
  <sheetFormatPr baseColWidth="10" defaultColWidth="14.42578125" defaultRowHeight="15" x14ac:dyDescent="0.25"/>
  <cols>
    <col min="1" max="1" width="4.7109375" customWidth="1"/>
    <col min="2" max="2" width="62.140625" customWidth="1"/>
    <col min="3" max="3" width="17.85546875" customWidth="1"/>
    <col min="4" max="26" width="11.42578125" customWidth="1"/>
  </cols>
  <sheetData>
    <row r="1" spans="1:3" x14ac:dyDescent="0.25">
      <c r="A1" s="177" t="str">
        <f>ESF!A1</f>
        <v>Municipio Moroleón Guanajuato</v>
      </c>
      <c r="B1" s="167"/>
      <c r="C1" s="168"/>
    </row>
    <row r="2" spans="1:3" x14ac:dyDescent="0.25">
      <c r="A2" s="178" t="s">
        <v>494</v>
      </c>
      <c r="B2" s="169"/>
      <c r="C2" s="170"/>
    </row>
    <row r="3" spans="1:3" x14ac:dyDescent="0.25">
      <c r="A3" s="178" t="str">
        <f>ESF!A3</f>
        <v>Del 01 de enero al 30 de Septiembre de 2026</v>
      </c>
      <c r="B3" s="169"/>
      <c r="C3" s="170"/>
    </row>
    <row r="4" spans="1:3" x14ac:dyDescent="0.25">
      <c r="A4" s="171" t="s">
        <v>477</v>
      </c>
      <c r="B4" s="172"/>
      <c r="C4" s="173"/>
    </row>
    <row r="5" spans="1:3" x14ac:dyDescent="0.25">
      <c r="A5" s="174" t="s">
        <v>478</v>
      </c>
      <c r="B5" s="175"/>
      <c r="C5" s="10">
        <v>2026</v>
      </c>
    </row>
    <row r="6" spans="1:3" x14ac:dyDescent="0.25">
      <c r="A6" s="46" t="s">
        <v>495</v>
      </c>
      <c r="B6" s="11"/>
      <c r="C6" s="149">
        <v>264081927.06</v>
      </c>
    </row>
    <row r="7" spans="1:3" x14ac:dyDescent="0.25">
      <c r="A7" s="25"/>
      <c r="B7" s="13"/>
      <c r="C7" s="105"/>
    </row>
    <row r="8" spans="1:3" x14ac:dyDescent="0.25">
      <c r="A8" s="40" t="s">
        <v>496</v>
      </c>
      <c r="B8" s="26"/>
      <c r="C8" s="96">
        <f>SUM(C9:C29)</f>
        <v>44806294.809999995</v>
      </c>
    </row>
    <row r="9" spans="1:3" x14ac:dyDescent="0.25">
      <c r="A9" s="88">
        <v>2.1</v>
      </c>
      <c r="B9" s="27" t="s">
        <v>163</v>
      </c>
      <c r="C9" s="93">
        <v>0</v>
      </c>
    </row>
    <row r="10" spans="1:3" x14ac:dyDescent="0.25">
      <c r="A10" s="88">
        <v>2.2000000000000002</v>
      </c>
      <c r="B10" s="27" t="s">
        <v>160</v>
      </c>
      <c r="C10" s="93">
        <v>0</v>
      </c>
    </row>
    <row r="11" spans="1:3" x14ac:dyDescent="0.25">
      <c r="A11" s="47">
        <v>2.2999999999999998</v>
      </c>
      <c r="B11" s="28" t="s">
        <v>325</v>
      </c>
      <c r="C11" s="93">
        <v>83060</v>
      </c>
    </row>
    <row r="12" spans="1:3" x14ac:dyDescent="0.25">
      <c r="A12" s="47">
        <v>2.4</v>
      </c>
      <c r="B12" s="28" t="s">
        <v>326</v>
      </c>
      <c r="C12" s="93">
        <v>43643</v>
      </c>
    </row>
    <row r="13" spans="1:3" x14ac:dyDescent="0.25">
      <c r="A13" s="47">
        <v>2.5</v>
      </c>
      <c r="B13" s="28" t="s">
        <v>327</v>
      </c>
      <c r="C13" s="93">
        <v>39440</v>
      </c>
    </row>
    <row r="14" spans="1:3" x14ac:dyDescent="0.25">
      <c r="A14" s="47">
        <v>2.6</v>
      </c>
      <c r="B14" s="28" t="s">
        <v>328</v>
      </c>
      <c r="C14" s="93">
        <v>300000</v>
      </c>
    </row>
    <row r="15" spans="1:3" x14ac:dyDescent="0.25">
      <c r="A15" s="47">
        <v>2.7</v>
      </c>
      <c r="B15" s="28" t="s">
        <v>329</v>
      </c>
      <c r="C15" s="93">
        <v>0</v>
      </c>
    </row>
    <row r="16" spans="1:3" x14ac:dyDescent="0.25">
      <c r="A16" s="47">
        <v>2.8</v>
      </c>
      <c r="B16" s="28" t="s">
        <v>330</v>
      </c>
      <c r="C16" s="93">
        <v>185508</v>
      </c>
    </row>
    <row r="17" spans="1:3" x14ac:dyDescent="0.25">
      <c r="A17" s="47">
        <v>2.9</v>
      </c>
      <c r="B17" s="28" t="s">
        <v>332</v>
      </c>
      <c r="C17" s="93">
        <v>44857.88</v>
      </c>
    </row>
    <row r="18" spans="1:3" x14ac:dyDescent="0.25">
      <c r="A18" s="47" t="s">
        <v>497</v>
      </c>
      <c r="B18" s="28" t="s">
        <v>498</v>
      </c>
      <c r="C18" s="93">
        <v>0</v>
      </c>
    </row>
    <row r="19" spans="1:3" x14ac:dyDescent="0.25">
      <c r="A19" s="47" t="s">
        <v>499</v>
      </c>
      <c r="B19" s="28" t="s">
        <v>338</v>
      </c>
      <c r="C19" s="93">
        <v>53899.62</v>
      </c>
    </row>
    <row r="20" spans="1:3" x14ac:dyDescent="0.25">
      <c r="A20" s="47" t="s">
        <v>500</v>
      </c>
      <c r="B20" s="28" t="s">
        <v>501</v>
      </c>
      <c r="C20" s="93">
        <v>37100905.079999998</v>
      </c>
    </row>
    <row r="21" spans="1:3" x14ac:dyDescent="0.25">
      <c r="A21" s="47" t="s">
        <v>502</v>
      </c>
      <c r="B21" s="28" t="s">
        <v>503</v>
      </c>
      <c r="C21" s="93">
        <v>339984.23</v>
      </c>
    </row>
    <row r="22" spans="1:3" x14ac:dyDescent="0.25">
      <c r="A22" s="47" t="s">
        <v>504</v>
      </c>
      <c r="B22" s="28" t="s">
        <v>505</v>
      </c>
      <c r="C22" s="93">
        <v>0</v>
      </c>
    </row>
    <row r="23" spans="1:3" x14ac:dyDescent="0.25">
      <c r="A23" s="47" t="s">
        <v>506</v>
      </c>
      <c r="B23" s="28" t="s">
        <v>507</v>
      </c>
      <c r="C23" s="93">
        <v>0</v>
      </c>
    </row>
    <row r="24" spans="1:3" x14ac:dyDescent="0.25">
      <c r="A24" s="47" t="s">
        <v>508</v>
      </c>
      <c r="B24" s="28" t="s">
        <v>509</v>
      </c>
      <c r="C24" s="93">
        <v>0</v>
      </c>
    </row>
    <row r="25" spans="1:3" x14ac:dyDescent="0.25">
      <c r="A25" s="47" t="s">
        <v>510</v>
      </c>
      <c r="B25" s="28" t="s">
        <v>511</v>
      </c>
      <c r="C25" s="93">
        <v>0</v>
      </c>
    </row>
    <row r="26" spans="1:3" x14ac:dyDescent="0.25">
      <c r="A26" s="47" t="s">
        <v>512</v>
      </c>
      <c r="B26" s="28" t="s">
        <v>513</v>
      </c>
      <c r="C26" s="93">
        <v>0</v>
      </c>
    </row>
    <row r="27" spans="1:3" x14ac:dyDescent="0.25">
      <c r="A27" s="47" t="s">
        <v>514</v>
      </c>
      <c r="B27" s="28" t="s">
        <v>515</v>
      </c>
      <c r="C27" s="93">
        <v>6374997</v>
      </c>
    </row>
    <row r="28" spans="1:3" x14ac:dyDescent="0.25">
      <c r="A28" s="47" t="s">
        <v>516</v>
      </c>
      <c r="B28" s="28" t="s">
        <v>517</v>
      </c>
      <c r="C28" s="93">
        <v>0</v>
      </c>
    </row>
    <row r="29" spans="1:3" x14ac:dyDescent="0.25">
      <c r="A29" s="47" t="s">
        <v>518</v>
      </c>
      <c r="B29" s="27" t="s">
        <v>519</v>
      </c>
      <c r="C29" s="93">
        <v>240000</v>
      </c>
    </row>
    <row r="30" spans="1:3" x14ac:dyDescent="0.25">
      <c r="A30" s="25"/>
      <c r="B30" s="29"/>
      <c r="C30" s="106"/>
    </row>
    <row r="31" spans="1:3" x14ac:dyDescent="0.25">
      <c r="A31" s="48" t="s">
        <v>520</v>
      </c>
      <c r="B31" s="30"/>
      <c r="C31" s="94">
        <f>SUM(C32:C38)</f>
        <v>18719705.259999998</v>
      </c>
    </row>
    <row r="32" spans="1:3" x14ac:dyDescent="0.25">
      <c r="A32" s="47" t="s">
        <v>521</v>
      </c>
      <c r="B32" s="28" t="s">
        <v>233</v>
      </c>
      <c r="C32" s="93">
        <v>6392203.8300000001</v>
      </c>
    </row>
    <row r="33" spans="1:3" x14ac:dyDescent="0.25">
      <c r="A33" s="47" t="s">
        <v>522</v>
      </c>
      <c r="B33" s="28" t="s">
        <v>242</v>
      </c>
      <c r="C33" s="93">
        <v>0</v>
      </c>
    </row>
    <row r="34" spans="1:3" x14ac:dyDescent="0.25">
      <c r="A34" s="47" t="s">
        <v>523</v>
      </c>
      <c r="B34" s="28" t="s">
        <v>245</v>
      </c>
      <c r="C34" s="93">
        <v>0</v>
      </c>
    </row>
    <row r="35" spans="1:3" x14ac:dyDescent="0.25">
      <c r="A35" s="47" t="s">
        <v>524</v>
      </c>
      <c r="B35" s="28" t="s">
        <v>251</v>
      </c>
      <c r="C35" s="93">
        <v>0</v>
      </c>
    </row>
    <row r="36" spans="1:3" x14ac:dyDescent="0.25">
      <c r="A36" s="47" t="s">
        <v>525</v>
      </c>
      <c r="B36" s="28" t="s">
        <v>261</v>
      </c>
      <c r="C36" s="93">
        <v>12327501.43</v>
      </c>
    </row>
    <row r="37" spans="1:3" x14ac:dyDescent="0.25">
      <c r="A37" s="47" t="s">
        <v>526</v>
      </c>
      <c r="B37" s="28" t="s">
        <v>527</v>
      </c>
      <c r="C37" s="93">
        <v>0</v>
      </c>
    </row>
    <row r="38" spans="1:3" x14ac:dyDescent="0.25">
      <c r="A38" s="47" t="s">
        <v>528</v>
      </c>
      <c r="B38" s="27" t="s">
        <v>529</v>
      </c>
      <c r="C38" s="95">
        <v>0</v>
      </c>
    </row>
    <row r="39" spans="1:3" x14ac:dyDescent="0.25">
      <c r="A39" s="25"/>
      <c r="B39" s="31"/>
      <c r="C39" s="107"/>
    </row>
    <row r="40" spans="1:3" x14ac:dyDescent="0.25">
      <c r="A40" s="11" t="s">
        <v>530</v>
      </c>
      <c r="B40" s="11"/>
      <c r="C40" s="108">
        <f>C6-C8+C31</f>
        <v>237995337.50999999</v>
      </c>
    </row>
    <row r="41" spans="1:3" x14ac:dyDescent="0.25">
      <c r="A41" s="1"/>
      <c r="B41" s="1"/>
      <c r="C41" s="1"/>
    </row>
    <row r="42" spans="1:3" ht="26.45" customHeight="1" x14ac:dyDescent="0.25">
      <c r="A42" s="176" t="s">
        <v>65</v>
      </c>
      <c r="B42" s="176"/>
      <c r="C42" s="176"/>
    </row>
  </sheetData>
  <mergeCells count="6">
    <mergeCell ref="A42:C42"/>
    <mergeCell ref="A1:C1"/>
    <mergeCell ref="A2:C2"/>
    <mergeCell ref="A3:C3"/>
    <mergeCell ref="A4:C4"/>
    <mergeCell ref="A5:B5"/>
  </mergeCells>
  <pageMargins left="0.7" right="0.7" top="0.75" bottom="0.75" header="0" footer="0"/>
  <pageSetup orientation="portrait" r:id="rId1"/>
  <ignoredErrors>
    <ignoredError sqref="A18:A3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59"/>
  <sheetViews>
    <sheetView tabSelected="1" zoomScale="140" zoomScaleNormal="140" workbookViewId="0">
      <selection activeCell="C55" sqref="C55"/>
    </sheetView>
  </sheetViews>
  <sheetFormatPr baseColWidth="10" defaultColWidth="14.42578125" defaultRowHeight="11.25" x14ac:dyDescent="0.2"/>
  <cols>
    <col min="1" max="1" width="12.85546875" style="1" customWidth="1"/>
    <col min="2" max="2" width="63.28515625" style="1" customWidth="1"/>
    <col min="3" max="7" width="15.85546875" style="1" customWidth="1"/>
    <col min="8" max="8" width="11.85546875" style="1" customWidth="1"/>
    <col min="9" max="9" width="13.42578125" style="1" customWidth="1"/>
    <col min="10" max="10" width="13.140625" style="1" customWidth="1"/>
    <col min="11" max="26" width="9.140625" style="1" customWidth="1"/>
    <col min="27" max="16384" width="14.42578125" style="1"/>
  </cols>
  <sheetData>
    <row r="1" spans="1:10" x14ac:dyDescent="0.2">
      <c r="A1" s="163" t="str">
        <f>'Notas a los Edos Financieros'!A1</f>
        <v>Municipio Moroleón Guanajuato</v>
      </c>
      <c r="B1" s="181"/>
      <c r="C1" s="181"/>
      <c r="D1" s="181"/>
      <c r="E1" s="181"/>
      <c r="F1" s="181"/>
      <c r="G1" s="36" t="s">
        <v>0</v>
      </c>
      <c r="H1" s="53">
        <f>'Notas a los Edos Financieros'!D1</f>
        <v>2026</v>
      </c>
      <c r="I1" s="2"/>
      <c r="J1" s="2"/>
    </row>
    <row r="2" spans="1:10" x14ac:dyDescent="0.2">
      <c r="A2" s="163" t="s">
        <v>531</v>
      </c>
      <c r="B2" s="181"/>
      <c r="C2" s="181"/>
      <c r="D2" s="181"/>
      <c r="E2" s="181"/>
      <c r="F2" s="181"/>
      <c r="G2" s="36" t="s">
        <v>2</v>
      </c>
      <c r="H2" s="53" t="str">
        <f>'Notas a los Edos Financieros'!D2</f>
        <v>Trimestral</v>
      </c>
      <c r="I2" s="2"/>
      <c r="J2" s="2"/>
    </row>
    <row r="3" spans="1:10" x14ac:dyDescent="0.2">
      <c r="A3" s="163" t="str">
        <f>'Notas a los Edos Financieros'!A3</f>
        <v>Del 01 de enero al 30 de Septiembre de 2026</v>
      </c>
      <c r="B3" s="181"/>
      <c r="C3" s="181"/>
      <c r="D3" s="181"/>
      <c r="E3" s="181"/>
      <c r="F3" s="181"/>
      <c r="G3" s="36" t="s">
        <v>3</v>
      </c>
      <c r="H3" s="53">
        <f>'Notas a los Edos Financieros'!D3</f>
        <v>3</v>
      </c>
      <c r="I3" s="2"/>
      <c r="J3" s="2"/>
    </row>
    <row r="4" spans="1:10" x14ac:dyDescent="0.2">
      <c r="A4" s="163" t="s">
        <v>4</v>
      </c>
      <c r="B4" s="181"/>
      <c r="C4" s="181"/>
      <c r="D4" s="181"/>
      <c r="E4" s="181"/>
      <c r="F4" s="181"/>
      <c r="G4" s="36"/>
      <c r="H4" s="37"/>
      <c r="I4" s="2"/>
      <c r="J4" s="2"/>
    </row>
    <row r="5" spans="1:10" x14ac:dyDescent="0.2">
      <c r="A5" s="161" t="s">
        <v>67</v>
      </c>
      <c r="B5" s="161"/>
      <c r="C5" s="161"/>
      <c r="D5" s="161"/>
      <c r="E5" s="161"/>
      <c r="F5" s="161"/>
      <c r="G5" s="161"/>
      <c r="H5" s="161"/>
      <c r="I5" s="2"/>
      <c r="J5" s="2"/>
    </row>
    <row r="6" spans="1:10" x14ac:dyDescent="0.2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2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ht="22.5" x14ac:dyDescent="0.2">
      <c r="A8" s="49" t="s">
        <v>69</v>
      </c>
      <c r="B8" s="49" t="s">
        <v>478</v>
      </c>
      <c r="C8" s="50" t="s">
        <v>532</v>
      </c>
      <c r="D8" s="50" t="s">
        <v>533</v>
      </c>
      <c r="E8" s="50" t="s">
        <v>534</v>
      </c>
      <c r="F8" s="50" t="s">
        <v>535</v>
      </c>
      <c r="G8" s="50" t="s">
        <v>536</v>
      </c>
      <c r="H8" s="50" t="s">
        <v>537</v>
      </c>
      <c r="I8" s="50" t="s">
        <v>538</v>
      </c>
      <c r="J8" s="50" t="s">
        <v>539</v>
      </c>
    </row>
    <row r="9" spans="1:10" x14ac:dyDescent="0.2">
      <c r="A9" s="6">
        <v>7000</v>
      </c>
      <c r="B9" s="7" t="s">
        <v>540</v>
      </c>
      <c r="C9" s="8"/>
      <c r="D9" s="8"/>
      <c r="E9" s="8"/>
      <c r="F9" s="8"/>
      <c r="G9" s="8"/>
      <c r="H9" s="8"/>
      <c r="I9" s="8"/>
      <c r="J9" s="8"/>
    </row>
    <row r="10" spans="1:10" x14ac:dyDescent="0.2">
      <c r="A10" s="3">
        <v>7110</v>
      </c>
      <c r="B10" s="9" t="s">
        <v>536</v>
      </c>
      <c r="C10" s="4">
        <v>0</v>
      </c>
      <c r="D10" s="4">
        <v>0</v>
      </c>
      <c r="E10" s="4">
        <v>0</v>
      </c>
      <c r="F10" s="4">
        <v>0</v>
      </c>
      <c r="G10" s="2" t="s">
        <v>583</v>
      </c>
      <c r="H10" s="2"/>
      <c r="I10" s="2"/>
      <c r="J10" s="2"/>
    </row>
    <row r="11" spans="1:10" x14ac:dyDescent="0.2">
      <c r="A11" s="3">
        <v>7120</v>
      </c>
      <c r="B11" s="9" t="s">
        <v>541</v>
      </c>
      <c r="C11" s="4">
        <v>0</v>
      </c>
      <c r="D11" s="4">
        <v>0</v>
      </c>
      <c r="E11" s="4">
        <v>0</v>
      </c>
      <c r="F11" s="4">
        <v>0</v>
      </c>
      <c r="G11" s="2"/>
      <c r="H11" s="2"/>
      <c r="I11" s="2"/>
      <c r="J11" s="2"/>
    </row>
    <row r="12" spans="1:10" x14ac:dyDescent="0.2">
      <c r="A12" s="3">
        <v>7130</v>
      </c>
      <c r="B12" s="9" t="s">
        <v>542</v>
      </c>
      <c r="C12" s="4">
        <v>0</v>
      </c>
      <c r="D12" s="4">
        <v>0</v>
      </c>
      <c r="E12" s="4">
        <v>0</v>
      </c>
      <c r="F12" s="4">
        <v>0</v>
      </c>
      <c r="G12" s="2"/>
      <c r="H12" s="2"/>
      <c r="I12" s="2"/>
      <c r="J12" s="2"/>
    </row>
    <row r="13" spans="1:10" x14ac:dyDescent="0.2">
      <c r="A13" s="3">
        <v>7140</v>
      </c>
      <c r="B13" s="9" t="s">
        <v>543</v>
      </c>
      <c r="C13" s="4">
        <v>0</v>
      </c>
      <c r="D13" s="4">
        <v>0</v>
      </c>
      <c r="E13" s="4">
        <v>0</v>
      </c>
      <c r="F13" s="4">
        <v>0</v>
      </c>
      <c r="G13" s="2"/>
      <c r="H13" s="2"/>
      <c r="I13" s="2"/>
      <c r="J13" s="2"/>
    </row>
    <row r="14" spans="1:10" x14ac:dyDescent="0.2">
      <c r="A14" s="3">
        <v>7150</v>
      </c>
      <c r="B14" s="9" t="s">
        <v>544</v>
      </c>
      <c r="C14" s="4">
        <v>0</v>
      </c>
      <c r="D14" s="4">
        <v>0</v>
      </c>
      <c r="E14" s="4">
        <v>0</v>
      </c>
      <c r="F14" s="4">
        <v>0</v>
      </c>
      <c r="G14" s="2"/>
      <c r="H14" s="2"/>
      <c r="I14" s="2"/>
      <c r="J14" s="2"/>
    </row>
    <row r="15" spans="1:10" x14ac:dyDescent="0.2">
      <c r="A15" s="3">
        <v>7160</v>
      </c>
      <c r="B15" s="9" t="s">
        <v>545</v>
      </c>
      <c r="C15" s="4">
        <v>0</v>
      </c>
      <c r="D15" s="4">
        <v>0</v>
      </c>
      <c r="E15" s="4">
        <v>0</v>
      </c>
      <c r="F15" s="4">
        <v>0</v>
      </c>
      <c r="G15" s="2"/>
      <c r="H15" s="2"/>
      <c r="I15" s="2"/>
      <c r="J15" s="2"/>
    </row>
    <row r="16" spans="1:10" x14ac:dyDescent="0.2">
      <c r="A16" s="3">
        <v>7210</v>
      </c>
      <c r="B16" s="9" t="s">
        <v>546</v>
      </c>
      <c r="C16" s="4">
        <v>0</v>
      </c>
      <c r="D16" s="4">
        <v>0</v>
      </c>
      <c r="E16" s="4">
        <v>0</v>
      </c>
      <c r="F16" s="4">
        <v>0</v>
      </c>
      <c r="G16" s="2"/>
      <c r="H16" s="2"/>
      <c r="I16" s="2"/>
      <c r="J16" s="2"/>
    </row>
    <row r="17" spans="1:10" x14ac:dyDescent="0.2">
      <c r="A17" s="3">
        <v>7220</v>
      </c>
      <c r="B17" s="9" t="s">
        <v>547</v>
      </c>
      <c r="C17" s="4">
        <v>0</v>
      </c>
      <c r="D17" s="4">
        <v>0</v>
      </c>
      <c r="E17" s="4">
        <v>0</v>
      </c>
      <c r="F17" s="4">
        <v>0</v>
      </c>
      <c r="G17" s="2"/>
      <c r="H17" s="2"/>
      <c r="I17" s="2"/>
      <c r="J17" s="2"/>
    </row>
    <row r="18" spans="1:10" x14ac:dyDescent="0.2">
      <c r="A18" s="3">
        <v>7230</v>
      </c>
      <c r="B18" s="9" t="s">
        <v>548</v>
      </c>
      <c r="C18" s="4">
        <v>0</v>
      </c>
      <c r="D18" s="4">
        <v>0</v>
      </c>
      <c r="E18" s="4">
        <v>0</v>
      </c>
      <c r="F18" s="4">
        <v>0</v>
      </c>
      <c r="G18" s="2"/>
      <c r="H18" s="2"/>
      <c r="I18" s="2"/>
      <c r="J18" s="2"/>
    </row>
    <row r="19" spans="1:10" x14ac:dyDescent="0.2">
      <c r="A19" s="3">
        <v>7240</v>
      </c>
      <c r="B19" s="9" t="s">
        <v>549</v>
      </c>
      <c r="C19" s="4">
        <v>0</v>
      </c>
      <c r="D19" s="4">
        <v>0</v>
      </c>
      <c r="E19" s="4">
        <v>0</v>
      </c>
      <c r="F19" s="4">
        <v>0</v>
      </c>
      <c r="G19" s="2"/>
      <c r="H19" s="2"/>
      <c r="I19" s="2"/>
      <c r="J19" s="2"/>
    </row>
    <row r="20" spans="1:10" x14ac:dyDescent="0.2">
      <c r="A20" s="3">
        <v>7250</v>
      </c>
      <c r="B20" s="9" t="s">
        <v>550</v>
      </c>
      <c r="C20" s="4">
        <v>0</v>
      </c>
      <c r="D20" s="4">
        <v>0</v>
      </c>
      <c r="E20" s="4">
        <v>0</v>
      </c>
      <c r="F20" s="4">
        <v>0</v>
      </c>
      <c r="G20" s="2"/>
      <c r="H20" s="2"/>
      <c r="I20" s="2"/>
      <c r="J20" s="2"/>
    </row>
    <row r="21" spans="1:10" x14ac:dyDescent="0.2">
      <c r="A21" s="3">
        <v>7260</v>
      </c>
      <c r="B21" s="9" t="s">
        <v>551</v>
      </c>
      <c r="C21" s="4">
        <v>0</v>
      </c>
      <c r="D21" s="4">
        <v>0</v>
      </c>
      <c r="E21" s="4">
        <v>0</v>
      </c>
      <c r="F21" s="4">
        <v>0</v>
      </c>
      <c r="G21" s="2"/>
      <c r="H21" s="2"/>
      <c r="I21" s="2"/>
      <c r="J21" s="2"/>
    </row>
    <row r="22" spans="1:10" x14ac:dyDescent="0.2">
      <c r="A22" s="3">
        <v>7310</v>
      </c>
      <c r="B22" s="9" t="s">
        <v>552</v>
      </c>
      <c r="C22" s="4">
        <v>0</v>
      </c>
      <c r="D22" s="4">
        <v>0</v>
      </c>
      <c r="E22" s="4">
        <v>0</v>
      </c>
      <c r="F22" s="4">
        <v>0</v>
      </c>
      <c r="G22" s="2"/>
      <c r="H22" s="2"/>
      <c r="I22" s="2"/>
      <c r="J22" s="2"/>
    </row>
    <row r="23" spans="1:10" x14ac:dyDescent="0.2">
      <c r="A23" s="3">
        <v>7320</v>
      </c>
      <c r="B23" s="9" t="s">
        <v>553</v>
      </c>
      <c r="C23" s="4">
        <v>0</v>
      </c>
      <c r="D23" s="4">
        <v>0</v>
      </c>
      <c r="E23" s="4">
        <v>0</v>
      </c>
      <c r="F23" s="4">
        <v>0</v>
      </c>
      <c r="G23" s="2"/>
      <c r="H23" s="2"/>
      <c r="I23" s="2"/>
      <c r="J23" s="2"/>
    </row>
    <row r="24" spans="1:10" x14ac:dyDescent="0.2">
      <c r="A24" s="3">
        <v>7330</v>
      </c>
      <c r="B24" s="9" t="s">
        <v>554</v>
      </c>
      <c r="C24" s="4">
        <v>0</v>
      </c>
      <c r="D24" s="4">
        <v>0</v>
      </c>
      <c r="E24" s="4">
        <v>0</v>
      </c>
      <c r="F24" s="4">
        <v>0</v>
      </c>
      <c r="G24" s="2"/>
      <c r="H24" s="2"/>
      <c r="I24" s="2"/>
      <c r="J24" s="2"/>
    </row>
    <row r="25" spans="1:10" x14ac:dyDescent="0.2">
      <c r="A25" s="3">
        <v>7340</v>
      </c>
      <c r="B25" s="9" t="s">
        <v>555</v>
      </c>
      <c r="C25" s="4">
        <v>0</v>
      </c>
      <c r="D25" s="4">
        <v>0</v>
      </c>
      <c r="E25" s="4">
        <v>0</v>
      </c>
      <c r="F25" s="4">
        <v>0</v>
      </c>
      <c r="G25" s="2"/>
      <c r="H25" s="2"/>
      <c r="I25" s="2"/>
      <c r="J25" s="2"/>
    </row>
    <row r="26" spans="1:10" x14ac:dyDescent="0.2">
      <c r="A26" s="3">
        <v>7350</v>
      </c>
      <c r="B26" s="9" t="s">
        <v>556</v>
      </c>
      <c r="C26" s="4">
        <v>0</v>
      </c>
      <c r="D26" s="4">
        <v>0</v>
      </c>
      <c r="E26" s="4">
        <v>0</v>
      </c>
      <c r="F26" s="4">
        <v>0</v>
      </c>
      <c r="G26" s="2"/>
      <c r="H26" s="2"/>
      <c r="I26" s="2"/>
      <c r="J26" s="2"/>
    </row>
    <row r="27" spans="1:10" x14ac:dyDescent="0.2">
      <c r="A27" s="3">
        <v>7360</v>
      </c>
      <c r="B27" s="9" t="s">
        <v>557</v>
      </c>
      <c r="C27" s="4">
        <v>0</v>
      </c>
      <c r="D27" s="4">
        <v>0</v>
      </c>
      <c r="E27" s="4">
        <v>0</v>
      </c>
      <c r="F27" s="4">
        <v>0</v>
      </c>
      <c r="G27" s="2"/>
      <c r="H27" s="2"/>
      <c r="I27" s="2"/>
      <c r="J27" s="2"/>
    </row>
    <row r="28" spans="1:10" x14ac:dyDescent="0.2">
      <c r="A28" s="3">
        <v>7410</v>
      </c>
      <c r="B28" s="9" t="s">
        <v>558</v>
      </c>
      <c r="C28" s="4">
        <v>0</v>
      </c>
      <c r="D28" s="4">
        <v>0</v>
      </c>
      <c r="E28" s="4">
        <v>0</v>
      </c>
      <c r="F28" s="4">
        <v>0</v>
      </c>
      <c r="G28" s="2"/>
      <c r="H28" s="2"/>
      <c r="I28" s="2"/>
      <c r="J28" s="2"/>
    </row>
    <row r="29" spans="1:10" x14ac:dyDescent="0.2">
      <c r="A29" s="3">
        <v>7420</v>
      </c>
      <c r="B29" s="9" t="s">
        <v>559</v>
      </c>
      <c r="C29" s="4">
        <v>0</v>
      </c>
      <c r="D29" s="4">
        <v>0</v>
      </c>
      <c r="E29" s="4">
        <v>0</v>
      </c>
      <c r="F29" s="4">
        <v>0</v>
      </c>
      <c r="G29" s="2"/>
      <c r="H29" s="2"/>
      <c r="I29" s="2"/>
      <c r="J29" s="2"/>
    </row>
    <row r="30" spans="1:10" x14ac:dyDescent="0.2">
      <c r="A30" s="3">
        <v>7510</v>
      </c>
      <c r="B30" s="9" t="s">
        <v>560</v>
      </c>
      <c r="C30" s="4">
        <v>0</v>
      </c>
      <c r="D30" s="4">
        <v>0</v>
      </c>
      <c r="E30" s="4">
        <v>0</v>
      </c>
      <c r="F30" s="4">
        <v>0</v>
      </c>
      <c r="G30" s="2"/>
      <c r="H30" s="2"/>
      <c r="I30" s="2"/>
      <c r="J30" s="2"/>
    </row>
    <row r="31" spans="1:10" x14ac:dyDescent="0.2">
      <c r="A31" s="3">
        <v>7520</v>
      </c>
      <c r="B31" s="9" t="s">
        <v>561</v>
      </c>
      <c r="C31" s="4">
        <v>0</v>
      </c>
      <c r="D31" s="4">
        <v>0</v>
      </c>
      <c r="E31" s="4">
        <v>0</v>
      </c>
      <c r="F31" s="4">
        <v>0</v>
      </c>
      <c r="G31" s="2"/>
      <c r="H31" s="2"/>
      <c r="I31" s="2"/>
      <c r="J31" s="2"/>
    </row>
    <row r="32" spans="1:10" x14ac:dyDescent="0.2">
      <c r="A32" s="3">
        <v>7610</v>
      </c>
      <c r="B32" s="9" t="s">
        <v>562</v>
      </c>
      <c r="C32" s="4">
        <v>0</v>
      </c>
      <c r="D32" s="4">
        <v>0</v>
      </c>
      <c r="E32" s="4">
        <v>0</v>
      </c>
      <c r="F32" s="4">
        <v>0</v>
      </c>
      <c r="G32" s="2"/>
      <c r="H32" s="2"/>
      <c r="I32" s="2"/>
      <c r="J32" s="2"/>
    </row>
    <row r="33" spans="1:10" x14ac:dyDescent="0.2">
      <c r="A33" s="3">
        <v>7620</v>
      </c>
      <c r="B33" s="9" t="s">
        <v>563</v>
      </c>
      <c r="C33" s="4">
        <v>0</v>
      </c>
      <c r="D33" s="4">
        <v>0</v>
      </c>
      <c r="E33" s="4">
        <v>0</v>
      </c>
      <c r="F33" s="4">
        <v>0</v>
      </c>
      <c r="G33" s="2"/>
      <c r="H33" s="2"/>
      <c r="I33" s="2"/>
      <c r="J33" s="2"/>
    </row>
    <row r="34" spans="1:10" x14ac:dyDescent="0.2">
      <c r="A34" s="3">
        <v>7630</v>
      </c>
      <c r="B34" s="9" t="s">
        <v>564</v>
      </c>
      <c r="C34" s="4">
        <v>0</v>
      </c>
      <c r="D34" s="4">
        <v>0</v>
      </c>
      <c r="E34" s="4">
        <v>0</v>
      </c>
      <c r="F34" s="4">
        <v>0</v>
      </c>
      <c r="G34" s="2"/>
      <c r="H34" s="2"/>
      <c r="I34" s="2"/>
      <c r="J34" s="2"/>
    </row>
    <row r="35" spans="1:10" x14ac:dyDescent="0.2">
      <c r="A35" s="3">
        <v>7640</v>
      </c>
      <c r="B35" s="9" t="s">
        <v>565</v>
      </c>
      <c r="C35" s="4">
        <v>0</v>
      </c>
      <c r="D35" s="4">
        <v>0</v>
      </c>
      <c r="E35" s="4">
        <v>0</v>
      </c>
      <c r="F35" s="4">
        <v>0</v>
      </c>
      <c r="G35" s="2"/>
      <c r="H35" s="2"/>
      <c r="I35" s="2"/>
      <c r="J35" s="2"/>
    </row>
    <row r="36" spans="1:10" x14ac:dyDescent="0.2">
      <c r="A36" s="3"/>
      <c r="B36" s="2"/>
      <c r="C36" s="4"/>
      <c r="D36" s="4"/>
      <c r="E36" s="4"/>
      <c r="F36" s="4"/>
      <c r="G36" s="2"/>
      <c r="H36" s="2"/>
      <c r="I36" s="2"/>
      <c r="J36" s="2"/>
    </row>
    <row r="37" spans="1:10" x14ac:dyDescent="0.2">
      <c r="A37" s="6">
        <v>8000</v>
      </c>
      <c r="B37" s="7" t="s">
        <v>566</v>
      </c>
      <c r="C37" s="8"/>
      <c r="D37" s="8"/>
      <c r="E37" s="8"/>
      <c r="F37" s="8"/>
      <c r="G37" s="8"/>
      <c r="H37" s="8"/>
      <c r="I37" s="8"/>
      <c r="J37" s="8"/>
    </row>
    <row r="38" spans="1:10" x14ac:dyDescent="0.2">
      <c r="A38" s="3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">
      <c r="A39" s="3"/>
      <c r="B39" s="179" t="s">
        <v>567</v>
      </c>
      <c r="C39" s="180"/>
      <c r="D39" s="2"/>
      <c r="E39" s="2"/>
      <c r="F39" s="2"/>
      <c r="G39" s="2"/>
      <c r="H39" s="2"/>
      <c r="I39" s="2"/>
      <c r="J39" s="2"/>
    </row>
    <row r="40" spans="1:10" x14ac:dyDescent="0.2">
      <c r="A40" s="3"/>
      <c r="B40" s="51" t="s">
        <v>478</v>
      </c>
      <c r="C40" s="52">
        <v>2026</v>
      </c>
      <c r="D40" s="2"/>
      <c r="E40" s="2"/>
      <c r="F40" s="2"/>
      <c r="G40" s="2"/>
      <c r="H40" s="2"/>
      <c r="I40" s="2"/>
      <c r="J40" s="2"/>
    </row>
    <row r="41" spans="1:10" x14ac:dyDescent="0.2">
      <c r="A41" s="3">
        <v>8110</v>
      </c>
      <c r="B41" s="32" t="s">
        <v>568</v>
      </c>
      <c r="C41" s="102">
        <v>320754547.39999998</v>
      </c>
      <c r="D41" s="2"/>
      <c r="E41" s="2"/>
      <c r="F41" s="2"/>
      <c r="G41" s="2"/>
      <c r="H41" s="2"/>
      <c r="I41" s="2"/>
      <c r="J41" s="2"/>
    </row>
    <row r="42" spans="1:10" x14ac:dyDescent="0.2">
      <c r="A42" s="3">
        <v>8120</v>
      </c>
      <c r="B42" s="32" t="s">
        <v>569</v>
      </c>
      <c r="C42" s="102">
        <v>108686923.3</v>
      </c>
      <c r="D42" s="2"/>
      <c r="E42" s="2"/>
      <c r="F42" s="2"/>
      <c r="G42" s="2"/>
      <c r="H42" s="2"/>
      <c r="I42" s="2"/>
      <c r="J42" s="2"/>
    </row>
    <row r="43" spans="1:10" x14ac:dyDescent="0.2">
      <c r="A43" s="3">
        <v>8130</v>
      </c>
      <c r="B43" s="32" t="s">
        <v>570</v>
      </c>
      <c r="C43" s="102">
        <v>80079614.170000002</v>
      </c>
      <c r="D43" s="2"/>
      <c r="E43" s="2"/>
      <c r="F43" s="2"/>
      <c r="G43" s="2"/>
      <c r="H43" s="2"/>
      <c r="I43" s="2"/>
      <c r="J43" s="2"/>
    </row>
    <row r="44" spans="1:10" x14ac:dyDescent="0.2">
      <c r="A44" s="3">
        <v>8140</v>
      </c>
      <c r="B44" s="32" t="s">
        <v>571</v>
      </c>
      <c r="C44" s="102">
        <v>292147238.26999998</v>
      </c>
      <c r="D44" s="2"/>
      <c r="E44" s="2"/>
      <c r="F44" s="2"/>
      <c r="G44" s="2"/>
      <c r="H44" s="2"/>
      <c r="I44" s="2"/>
      <c r="J44" s="2"/>
    </row>
    <row r="45" spans="1:10" ht="12" thickBot="1" x14ac:dyDescent="0.25">
      <c r="A45" s="3">
        <v>8150</v>
      </c>
      <c r="B45" s="33" t="s">
        <v>572</v>
      </c>
      <c r="C45" s="102">
        <v>286488322.86000001</v>
      </c>
      <c r="D45" s="2"/>
      <c r="E45" s="2"/>
      <c r="F45" s="2"/>
      <c r="G45" s="2"/>
      <c r="H45" s="2"/>
      <c r="I45" s="2"/>
      <c r="J45" s="2"/>
    </row>
    <row r="46" spans="1:10" x14ac:dyDescent="0.2">
      <c r="A46" s="3"/>
      <c r="B46" s="2"/>
      <c r="C46" s="2"/>
      <c r="D46" s="2"/>
      <c r="E46" s="2"/>
      <c r="F46" s="2"/>
      <c r="G46" s="2"/>
      <c r="H46" s="2"/>
      <c r="I46" s="2"/>
      <c r="J46" s="2"/>
    </row>
    <row r="47" spans="1:10" ht="12" thickBot="1" x14ac:dyDescent="0.25">
      <c r="A47" s="3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">
      <c r="A48" s="3"/>
      <c r="B48" s="179" t="s">
        <v>573</v>
      </c>
      <c r="C48" s="180"/>
      <c r="D48" s="2"/>
      <c r="E48" s="2"/>
      <c r="F48" s="2"/>
      <c r="G48" s="2"/>
      <c r="H48" s="2"/>
      <c r="I48" s="2"/>
      <c r="J48" s="2"/>
    </row>
    <row r="49" spans="1:3" x14ac:dyDescent="0.2">
      <c r="A49" s="3"/>
      <c r="B49" s="51" t="s">
        <v>478</v>
      </c>
      <c r="C49" s="52">
        <v>2026</v>
      </c>
    </row>
    <row r="50" spans="1:3" x14ac:dyDescent="0.2">
      <c r="A50" s="3">
        <v>8210</v>
      </c>
      <c r="B50" s="32" t="s">
        <v>574</v>
      </c>
      <c r="C50" s="103">
        <v>320754547.39999998</v>
      </c>
    </row>
    <row r="51" spans="1:3" x14ac:dyDescent="0.2">
      <c r="A51" s="3">
        <v>8220</v>
      </c>
      <c r="B51" s="32" t="s">
        <v>575</v>
      </c>
      <c r="C51" s="103">
        <v>79780426.430000007</v>
      </c>
    </row>
    <row r="52" spans="1:3" x14ac:dyDescent="0.2">
      <c r="A52" s="3">
        <v>8230</v>
      </c>
      <c r="B52" s="32" t="s">
        <v>576</v>
      </c>
      <c r="C52" s="103">
        <v>95826687.650000006</v>
      </c>
    </row>
    <row r="53" spans="1:3" x14ac:dyDescent="0.2">
      <c r="A53" s="3">
        <v>8240</v>
      </c>
      <c r="B53" s="32" t="s">
        <v>577</v>
      </c>
      <c r="C53" s="103">
        <v>336800808.62</v>
      </c>
    </row>
    <row r="54" spans="1:3" x14ac:dyDescent="0.2">
      <c r="A54" s="3">
        <v>8250</v>
      </c>
      <c r="B54" s="32" t="s">
        <v>578</v>
      </c>
      <c r="C54" s="103">
        <v>264081927.06</v>
      </c>
    </row>
    <row r="55" spans="1:3" x14ac:dyDescent="0.2">
      <c r="A55" s="3">
        <v>8260</v>
      </c>
      <c r="B55" s="32" t="s">
        <v>579</v>
      </c>
      <c r="C55" s="103">
        <v>263811358.13</v>
      </c>
    </row>
    <row r="56" spans="1:3" ht="12" thickBot="1" x14ac:dyDescent="0.25">
      <c r="A56" s="3">
        <v>8270</v>
      </c>
      <c r="B56" s="33" t="s">
        <v>580</v>
      </c>
      <c r="C56" s="103">
        <v>263811358.13</v>
      </c>
    </row>
    <row r="57" spans="1:3" x14ac:dyDescent="0.2">
      <c r="A57" s="2"/>
      <c r="B57" s="2"/>
      <c r="C57" s="2"/>
    </row>
    <row r="58" spans="1:3" x14ac:dyDescent="0.2">
      <c r="A58" s="2"/>
      <c r="B58" s="2"/>
      <c r="C58" s="2"/>
    </row>
    <row r="59" spans="1:3" x14ac:dyDescent="0.2">
      <c r="A59" s="8" t="s">
        <v>65</v>
      </c>
      <c r="C59" s="2"/>
    </row>
  </sheetData>
  <mergeCells count="7">
    <mergeCell ref="B48:C48"/>
    <mergeCell ref="A1:F1"/>
    <mergeCell ref="A2:F2"/>
    <mergeCell ref="A3:F3"/>
    <mergeCell ref="A4:F4"/>
    <mergeCell ref="B39:C39"/>
    <mergeCell ref="A5:H5"/>
  </mergeCells>
  <pageMargins left="0.25" right="0.25" top="0.75" bottom="0.75" header="0.3" footer="0.3"/>
  <pageSetup scale="6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A3C39C-9B78-4577-9510-B2AE35485E96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EA84A7CB-74D3-45BC-A93C-2A80600822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A109EC8-B33F-49F8-A5DB-ECC6584DEA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Notas a los Edos Financieros</vt:lpstr>
      <vt:lpstr>ACT</vt:lpstr>
      <vt:lpstr>ESF</vt:lpstr>
      <vt:lpstr>VHP</vt:lpstr>
      <vt:lpstr>EFE</vt:lpstr>
      <vt:lpstr>Conciliacion_Ig</vt:lpstr>
      <vt:lpstr>Conciliacion_Eg</vt:lpstr>
      <vt:lpstr>Memoria</vt:lpstr>
      <vt:lpstr>ACT!Área_de_impresión</vt:lpstr>
      <vt:lpstr>EFE!Área_de_impresión</vt:lpstr>
      <vt:lpstr>ESF!Área_de_impresión</vt:lpstr>
      <vt:lpstr>Memoria!Área_de_impresión</vt:lpstr>
      <vt:lpstr>'Notas a los Edos Financieros'!Área_de_impresión</vt:lpstr>
      <vt:lpstr>ACT!Títulos_a_imprimir</vt:lpstr>
      <vt:lpstr>EFE!Títulos_a_imprimir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Robe sandoval</cp:lastModifiedBy>
  <cp:revision/>
  <cp:lastPrinted>2026-07-24T14:59:14Z</cp:lastPrinted>
  <dcterms:created xsi:type="dcterms:W3CDTF">2024-07-17T18:53:12Z</dcterms:created>
  <dcterms:modified xsi:type="dcterms:W3CDTF">2026-10-20T15:20:17Z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