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3er Trimestre\"/>
    </mc:Choice>
  </mc:AlternateContent>
  <xr:revisionPtr revIDLastSave="0" documentId="13_ncr:1_{98B7FA24-C2BC-41E7-AB94-B71E5B62E0B1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COG!$A$4:$A$76</definedName>
    <definedName name="_xlnm.Print_Area" localSheetId="2">COG!$A$1:$G$84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5" l="1"/>
  <c r="F41" i="5"/>
  <c r="E41" i="5"/>
  <c r="D41" i="5"/>
  <c r="C41" i="5"/>
  <c r="B41" i="5"/>
  <c r="B68" i="6"/>
  <c r="B64" i="6"/>
  <c r="B56" i="6"/>
  <c r="B52" i="6"/>
  <c r="B42" i="6"/>
  <c r="B32" i="6"/>
  <c r="B22" i="6"/>
  <c r="B12" i="6"/>
  <c r="F76" i="6"/>
  <c r="E76" i="6"/>
  <c r="C76" i="6"/>
  <c r="B4" i="6"/>
  <c r="B76" i="6" s="1"/>
  <c r="F15" i="8"/>
  <c r="E15" i="8"/>
  <c r="D15" i="8"/>
  <c r="C15" i="8"/>
  <c r="D13" i="8"/>
  <c r="G13" i="8" s="1"/>
  <c r="F48" i="4"/>
  <c r="E48" i="4"/>
  <c r="C48" i="4"/>
  <c r="B48" i="4"/>
  <c r="G48" i="4"/>
  <c r="D48" i="4"/>
  <c r="B35" i="5"/>
  <c r="B24" i="5"/>
  <c r="B15" i="5"/>
  <c r="B5" i="5"/>
  <c r="B15" i="8"/>
  <c r="G82" i="4"/>
  <c r="B82" i="4"/>
  <c r="C82" i="4"/>
  <c r="E82" i="4"/>
  <c r="F82" i="4"/>
  <c r="D78" i="4"/>
  <c r="G78" i="4" s="1"/>
  <c r="G76" i="4"/>
  <c r="D76" i="4"/>
  <c r="D74" i="4"/>
  <c r="G74" i="4" s="1"/>
  <c r="G72" i="4"/>
  <c r="D72" i="4"/>
  <c r="D70" i="4"/>
  <c r="G70" i="4" s="1"/>
  <c r="G68" i="4"/>
  <c r="D68" i="4"/>
  <c r="D66" i="4"/>
  <c r="G66" i="4" s="1"/>
  <c r="F59" i="4"/>
  <c r="E59" i="4"/>
  <c r="C59" i="4"/>
  <c r="B59" i="4"/>
  <c r="D57" i="4"/>
  <c r="G57" i="4" s="1"/>
  <c r="D56" i="4"/>
  <c r="G56" i="4" s="1"/>
  <c r="D55" i="4"/>
  <c r="G55" i="4" s="1"/>
  <c r="D54" i="4"/>
  <c r="D59" i="4" s="1"/>
  <c r="G76" i="6" l="1"/>
  <c r="D76" i="6"/>
  <c r="G15" i="8"/>
  <c r="D82" i="4"/>
  <c r="G54" i="4"/>
  <c r="G59" i="4" s="1"/>
</calcChain>
</file>

<file path=xl/sharedStrings.xml><?xml version="1.0" encoding="utf-8"?>
<sst xmlns="http://schemas.openxmlformats.org/spreadsheetml/2006/main" count="247" uniqueCount="181">
  <si>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</si>
  <si>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</si>
  <si>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</si>
  <si>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</si>
  <si>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</si>
  <si>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</si>
  <si>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</si>
  <si>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</si>
  <si>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</si>
  <si>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</si>
  <si>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</si>
  <si>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</si>
  <si>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</si>
  <si>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</si>
  <si>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</si>
  <si>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</si>
  <si>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</si>
  <si>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</si>
  <si>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</si>
  <si>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</si>
  <si>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</si>
  <si>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</si>
  <si>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</si>
  <si>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</si>
  <si>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</si>
  <si>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</si>
  <si>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</si>
  <si>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</si>
  <si>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</si>
  <si>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</si>
  <si>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</si>
  <si>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</si>
  <si>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</si>
  <si>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</si>
  <si>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</si>
  <si>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</si>
  <si>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</si>
  <si>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</si>
  <si>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</si>
  <si>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</si>
  <si>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</si>
  <si>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</si>
  <si>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</si>
  <si>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</si>
  <si>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</si>
  <si>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</si>
  <si>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</si>
  <si>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</si>
  <si>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</si>
  <si>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</si>
  <si>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</si>
  <si>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</si>
  <si>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</si>
  <si>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</si>
  <si>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</si>
  <si>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</si>
  <si>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</si>
  <si>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</si>
  <si>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</si>
  <si>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</si>
  <si>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</si>
  <si>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</si>
  <si>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</si>
  <si>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</si>
  <si>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</si>
  <si>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</si>
  <si>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</si>
  <si>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</si>
  <si>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</si>
  <si>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</si>
  <si>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</si>
  <si>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</si>
  <si>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</si>
  <si>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</si>
  <si>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</si>
  <si>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</si>
  <si>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</si>
  <si>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</si>
  <si>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</si>
  <si>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</si>
  <si>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</si>
  <si>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</si>
  <si>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</si>
  <si>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</si>
  <si>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</si>
  <si>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</si>
  <si>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</si>
  <si>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</si>
  <si>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</si>
  <si>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</si>
  <si>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</si>
  <si>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</si>
  <si>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</si>
  <si>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</si>
  <si>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</si>
  <si>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</si>
  <si>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</si>
  <si>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</si>
  <si>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</si>
  <si>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</si>
  <si>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</si>
  <si>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</si>
  <si>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</si>
  <si>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</si>
  <si>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</si>
  <si>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</si>
  <si>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</si>
  <si>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</si>
  <si>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</si>
  <si>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</si>
  <si>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</si>
  <si>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</si>
  <si>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</si>
  <si>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</si>
  <si>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</si>
  <si>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</si>
  <si>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</si>
  <si>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</si>
  <si>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</si>
  <si>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</si>
  <si>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</si>
  <si>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</si>
  <si>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</si>
  <si>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</si>
  <si>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</si>
  <si>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</si>
  <si>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</si>
  <si>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31111M200010100 PRESIDENCIA MUNICIPAL</t>
  </si>
  <si>
    <t>31111M200010300 COMUNICACIÓN SOCIAL</t>
  </si>
  <si>
    <t>31111M200010500 ANTENCION CIUDADANA</t>
  </si>
  <si>
    <t>31111M200020000 SINDICATURA</t>
  </si>
  <si>
    <t>31111M200030000 REGIDORES</t>
  </si>
  <si>
    <t>31111M200040000 DELEGADOS</t>
  </si>
  <si>
    <t>31111M200050100 SECRETARIA DEL H. AYUNTA</t>
  </si>
  <si>
    <t>31111M200050200 ASESORIA JURIDICA</t>
  </si>
  <si>
    <t>31111M200050300 ARCHIVO HISTORICO</t>
  </si>
  <si>
    <t>31111M200050400 JUEZ MUNICIPAL</t>
  </si>
  <si>
    <t>31111M200050500 OFICINA DE ENLACE SRE</t>
  </si>
  <si>
    <t>31111M200060100 TESORERIA</t>
  </si>
  <si>
    <t>31111M200060200 FISCALIZACION</t>
  </si>
  <si>
    <t>31111M200060300 CATASTRO E IMPUESTO PRED</t>
  </si>
  <si>
    <t>31111M200070100 DESARROLLO SOCIAL</t>
  </si>
  <si>
    <t>31111M200070200 INSTITUTO DE LA MUJER</t>
  </si>
  <si>
    <t>31111M200070300 DESARROLLO RURAL</t>
  </si>
  <si>
    <t>31111M200080000 CONTRALORIA MUNICIPAL</t>
  </si>
  <si>
    <t>31111M200090100 SEGURIDAD PUBLICA</t>
  </si>
  <si>
    <t>31111M200090200 MOVILIDAD</t>
  </si>
  <si>
    <t>31111M200100000 DIRECCION DE OBRAS PUBLI</t>
  </si>
  <si>
    <t>31111M200110100 SERVICIOS MUNICIPALES</t>
  </si>
  <si>
    <t>31111M200110200 LIMPIA</t>
  </si>
  <si>
    <t>31111M200110300 PARQUES Y JARDINES</t>
  </si>
  <si>
    <t>31111M200110400 MERCADO MUNICIPAL</t>
  </si>
  <si>
    <t>31111M200110500 PANTEONES</t>
  </si>
  <si>
    <t>31111M200110600 ALUMBRADO PUBLICO</t>
  </si>
  <si>
    <t>31111M200110700 ZOOLOGICO</t>
  </si>
  <si>
    <t>31111M200120000 OFICIALIA MAYOR</t>
  </si>
  <si>
    <t>31111M200160000 DIRECCION DE MEDIO AMBIE</t>
  </si>
  <si>
    <t>31111M200170000 DIRECCION DE TURISMO</t>
  </si>
  <si>
    <t>31111M200180000 DIRECCION DE RECURSOS HU</t>
  </si>
  <si>
    <t>31111M200190000 DIRECCION DE DEPORTES</t>
  </si>
  <si>
    <t>31111M200200100 EDUCACION</t>
  </si>
  <si>
    <t>31111M200200200 UNIVERSIDAD VIRTUAL</t>
  </si>
  <si>
    <t>31111M200210000 DIRECCION DESARROLLO URB</t>
  </si>
  <si>
    <t>31111M200220000 DIRECCION DE DESARROLLO</t>
  </si>
  <si>
    <t>31111M200230000 DIRECCION DE DERECHOS HU</t>
  </si>
  <si>
    <t>31111M200240000 DIRECCION DE ATENCION A</t>
  </si>
  <si>
    <t>31111M200250000 DIRECCION JUZGADO CIVICO</t>
  </si>
  <si>
    <t>31111M200260000 DIRECCI DE DIVERSIDAD SE</t>
  </si>
  <si>
    <t>C.ALMA DENISSE SANCHEZ BARRAGAN</t>
  </si>
  <si>
    <t xml:space="preserve">PRESIDENTA MUNICIPAL </t>
  </si>
  <si>
    <t>LC GUILLERMO SIERRA BLANCO</t>
  </si>
  <si>
    <t>TESORERO MUNICIPAL</t>
  </si>
  <si>
    <t>C. HECTOR LOPEZ ZAVALA</t>
  </si>
  <si>
    <t>INTEGRANTE DE LA PRIMER MINORIA DE LA COMISION DE HACIENDA</t>
  </si>
  <si>
    <t>31111M200010600 MERCADOS MUNICIPALES</t>
  </si>
  <si>
    <t>Sector Paraestatal del Gobierno (Federal/Estatal/Municipal) de Moroleón
Estado Analítico del Ejercicio del Presupuesto de Egresos
Clasificación Administrativa
Del 01 Enero al 30 de Septiembre de 2026
(Cifras en Pesos)</t>
  </si>
  <si>
    <t>Gobierno (Federal/Estatal/Municipal) de Moroleón
Estado Analítico del Ejercicio del Presupuesto de Egresos
Clasificación Administrativa
Del 01 de Enero al 30 de Septiembre de 2026
(Cifras en Pesos)</t>
  </si>
  <si>
    <t>MUNICIPIO MOROLEON GUANAJUATO
Estado Analítico del Ejercicio del Presupuesto de Egresos
Clasificación Administrativa
Del 01 de Enero al 30 de Septiembre de 2026
(Cifras en Pesos)</t>
  </si>
  <si>
    <t>MUNICIPIO MOROLEON GUANAJUATO
Estado Analítico del Ejercicio del Presupuesto de Egresos
Clasificación Económica (por Tipo de Gasto)
Del 01 Enero al 30 de Septiembre de 2026
(Cifras en Pesos)</t>
  </si>
  <si>
    <t>MUNICIPIO MOROLEON GUANAJUATO
Estado Analítico del Ejercicio del Presupuesto de Egresos
Clasificación por Objeto del Gasto (Capítulo y Concepto)
Del 01 de Enero al 30 de Septiembre de 2026
(Cifras en Pesos)</t>
  </si>
  <si>
    <t>MUNICIPIO MOROLEON GUANAJUATO
Estado Analítico del Ejercicio del Presupuesto de Egresos
Clasificación Funcional (Finalidad y Función)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</si>
</sst>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1">
    <xf numFmtId="0" fontId="0" fillId="0" borderId="0"/>
    <xf numFmtId="16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2" fillId="0" borderId="0"/>
    <xf numFmtId="43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4" fillId="0" borderId="12" xfId="0" applyNumberFormat="1" applyFont="1" applyBorder="1" applyProtection="1">
      <protection locked="0"/>
    </xf>
    <xf numFmtId="0" fontId="4" fillId="0" borderId="10" xfId="0" applyFont="1" applyBorder="1" applyProtection="1">
      <protection locked="0"/>
    </xf>
    <xf numFmtId="4" fontId="8" fillId="0" borderId="5" xfId="0" applyNumberFormat="1" applyFont="1" applyBorder="1" applyProtection="1">
      <protection locked="0"/>
    </xf>
    <xf numFmtId="4" fontId="0" fillId="0" borderId="10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1" xfId="0" applyNumberFormat="1" applyBorder="1" applyProtection="1">
      <protection locked="0"/>
    </xf>
    <xf numFmtId="4" fontId="4" fillId="0" borderId="10" xfId="9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0" fillId="0" borderId="1" xfId="0" applyBorder="1" applyAlignment="1" applyProtection="1">
      <alignment horizontal="left" indent="1"/>
      <protection locked="0"/>
    </xf>
    <xf numFmtId="0" fontId="8" fillId="0" borderId="1" xfId="0" applyFont="1" applyBorder="1" applyAlignment="1">
      <alignment horizontal="left"/>
    </xf>
    <xf numFmtId="0" fontId="10" fillId="0" borderId="0" xfId="21" applyFont="1" applyAlignment="1" applyProtection="1">
      <alignment horizontal="center" wrapText="1"/>
      <protection locked="0"/>
    </xf>
    <xf numFmtId="0" fontId="0" fillId="0" borderId="4" xfId="0" applyBorder="1" applyProtection="1">
      <protection locked="0"/>
    </xf>
    <xf numFmtId="0" fontId="10" fillId="0" borderId="4" xfId="21" applyFont="1" applyBorder="1" applyAlignment="1" applyProtection="1">
      <alignment horizontal="center" vertical="top" wrapText="1"/>
      <protection locked="0"/>
    </xf>
    <xf numFmtId="0" fontId="10" fillId="0" borderId="0" xfId="29" applyFont="1" applyAlignment="1" applyProtection="1">
      <alignment horizontal="center" wrapText="1"/>
      <protection locked="0"/>
    </xf>
    <xf numFmtId="0" fontId="10" fillId="0" borderId="4" xfId="29" applyFont="1" applyBorder="1" applyAlignment="1" applyProtection="1">
      <alignment horizontal="center" vertical="top" wrapText="1"/>
      <protection locked="0"/>
    </xf>
    <xf numFmtId="3" fontId="4" fillId="0" borderId="12" xfId="0" applyNumberFormat="1" applyFont="1" applyBorder="1" applyProtection="1">
      <protection locked="0"/>
    </xf>
    <xf numFmtId="3" fontId="8" fillId="0" borderId="5" xfId="0" applyNumberFormat="1" applyFont="1" applyBorder="1" applyProtection="1">
      <protection locked="0"/>
    </xf>
    <xf numFmtId="0" fontId="4" fillId="0" borderId="10" xfId="9" applyFont="1" applyBorder="1" applyAlignment="1">
      <alignment horizontal="center" vertical="center"/>
    </xf>
    <xf numFmtId="0" fontId="8" fillId="0" borderId="6" xfId="0" applyFont="1" applyBorder="1" applyAlignment="1" applyProtection="1">
      <alignment horizontal="left" indent="1"/>
      <protection locked="0"/>
    </xf>
    <xf numFmtId="0" fontId="0" fillId="0" borderId="2" xfId="0" applyBorder="1" applyProtection="1">
      <protection locked="0"/>
    </xf>
    <xf numFmtId="0" fontId="0" fillId="0" borderId="13" xfId="0" applyBorder="1" applyAlignment="1" applyProtection="1">
      <alignment horizontal="left" indent="1"/>
      <protection locked="0"/>
    </xf>
    <xf numFmtId="0" fontId="8" fillId="0" borderId="13" xfId="0" applyFont="1" applyBorder="1" applyAlignment="1" applyProtection="1">
      <alignment horizontal="left" indent="1"/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 indent="1"/>
    </xf>
    <xf numFmtId="0" fontId="4" fillId="0" borderId="1" xfId="0" applyFont="1" applyBorder="1" applyAlignment="1">
      <alignment horizontal="left" wrapText="1"/>
    </xf>
    <xf numFmtId="3" fontId="8" fillId="0" borderId="12" xfId="0" applyNumberFormat="1" applyFont="1" applyBorder="1" applyProtection="1">
      <protection locked="0"/>
    </xf>
    <xf numFmtId="3" fontId="8" fillId="0" borderId="10" xfId="0" applyNumberFormat="1" applyFont="1" applyBorder="1" applyProtection="1">
      <protection locked="0"/>
    </xf>
    <xf numFmtId="3" fontId="4" fillId="0" borderId="11" xfId="0" applyNumberFormat="1" applyFont="1" applyBorder="1" applyProtection="1">
      <protection locked="0"/>
    </xf>
    <xf numFmtId="3" fontId="8" fillId="0" borderId="11" xfId="0" applyNumberFormat="1" applyFont="1" applyBorder="1" applyProtection="1">
      <protection locked="0"/>
    </xf>
    <xf numFmtId="3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0" fontId="0" fillId="0" borderId="1" xfId="0" applyBorder="1" applyAlignment="1" applyProtection="1">
      <alignment horizontal="left" wrapText="1" indent="1"/>
      <protection locked="0"/>
    </xf>
    <xf numFmtId="0" fontId="4" fillId="0" borderId="1" xfId="0" applyFont="1" applyBorder="1" applyAlignment="1" applyProtection="1">
      <alignment horizontal="left" wrapText="1" indent="1"/>
      <protection locked="0"/>
    </xf>
    <xf numFmtId="0" fontId="4" fillId="0" borderId="10" xfId="0" applyFont="1" applyBorder="1" applyAlignment="1">
      <alignment horizontal="left" indent="1"/>
    </xf>
    <xf numFmtId="0" fontId="8" fillId="0" borderId="12" xfId="0" applyFont="1" applyBorder="1" applyAlignment="1">
      <alignment horizontal="left" indent="1"/>
    </xf>
    <xf numFmtId="0" fontId="4" fillId="0" borderId="11" xfId="0" applyFont="1" applyBorder="1" applyAlignment="1">
      <alignment horizontal="left" indent="1"/>
    </xf>
    <xf numFmtId="0" fontId="8" fillId="0" borderId="7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left" indent="1"/>
      <protection locked="0"/>
    </xf>
    <xf numFmtId="0" fontId="4" fillId="0" borderId="11" xfId="0" applyFont="1" applyBorder="1" applyAlignment="1" applyProtection="1">
      <alignment horizontal="left" indent="1"/>
      <protection locked="0"/>
    </xf>
    <xf numFmtId="0" fontId="4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/>
    </xf>
    <xf numFmtId="0" fontId="4" fillId="0" borderId="13" xfId="0" applyFont="1" applyBorder="1" applyAlignment="1">
      <alignment horizontal="left" indent="1"/>
    </xf>
    <xf numFmtId="0" fontId="8" fillId="0" borderId="13" xfId="0" applyFont="1" applyBorder="1" applyAlignment="1" applyProtection="1">
      <alignment horizontal="center"/>
      <protection locked="0"/>
    </xf>
    <xf numFmtId="3" fontId="4" fillId="0" borderId="12" xfId="32" applyNumberFormat="1" applyFont="1" applyBorder="1" applyProtection="1">
      <protection locked="0"/>
    </xf>
    <xf numFmtId="4" fontId="8" fillId="2" borderId="5" xfId="9" applyNumberFormat="1" applyFont="1" applyFill="1" applyBorder="1" applyAlignment="1">
      <alignment horizontal="center" vertical="center" wrapText="1"/>
    </xf>
    <xf numFmtId="0" fontId="8" fillId="2" borderId="8" xfId="9" applyFont="1" applyFill="1" applyBorder="1" applyAlignment="1" applyProtection="1">
      <alignment horizontal="centerContinuous" vertical="center" wrapText="1"/>
      <protection locked="0"/>
    </xf>
    <xf numFmtId="0" fontId="8" fillId="2" borderId="7" xfId="9" applyFont="1" applyFill="1" applyBorder="1" applyAlignment="1" applyProtection="1">
      <alignment horizontal="centerContinuous" vertical="center" wrapText="1"/>
      <protection locked="0"/>
    </xf>
    <xf numFmtId="0" fontId="8" fillId="2" borderId="6" xfId="9" applyFont="1" applyFill="1" applyBorder="1" applyAlignment="1" applyProtection="1">
      <alignment horizontal="centerContinuous" vertical="center" wrapText="1"/>
      <protection locked="0"/>
    </xf>
    <xf numFmtId="0" fontId="8" fillId="2" borderId="12" xfId="9" applyFont="1" applyFill="1" applyBorder="1" applyAlignment="1">
      <alignment horizontal="center" vertical="center"/>
    </xf>
    <xf numFmtId="0" fontId="8" fillId="2" borderId="10" xfId="9" applyFont="1" applyFill="1" applyBorder="1" applyAlignment="1">
      <alignment horizontal="center" vertical="center"/>
    </xf>
    <xf numFmtId="3" fontId="4" fillId="0" borderId="12" xfId="44" applyNumberFormat="1" applyFont="1" applyBorder="1" applyProtection="1">
      <protection locked="0"/>
    </xf>
    <xf numFmtId="0" fontId="8" fillId="2" borderId="11" xfId="9" applyFont="1" applyFill="1" applyBorder="1" applyAlignment="1">
      <alignment horizontal="center" vertical="center"/>
    </xf>
    <xf numFmtId="3" fontId="4" fillId="0" borderId="11" xfId="44" applyNumberFormat="1" applyFont="1" applyBorder="1" applyProtection="1">
      <protection locked="0"/>
    </xf>
    <xf numFmtId="3" fontId="8" fillId="0" borderId="10" xfId="44" applyNumberFormat="1" applyFont="1" applyBorder="1" applyProtection="1">
      <protection locked="0"/>
    </xf>
    <xf numFmtId="3" fontId="8" fillId="0" borderId="12" xfId="44" applyNumberFormat="1" applyFont="1" applyBorder="1" applyProtection="1">
      <protection locked="0"/>
    </xf>
    <xf numFmtId="0" fontId="9" fillId="2" borderId="2" xfId="0" applyFont="1" applyFill="1" applyBorder="1" applyAlignment="1" applyProtection="1">
      <alignment horizontal="center" wrapText="1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2" borderId="3" xfId="0" applyFont="1" applyFill="1" applyBorder="1" applyAlignment="1" applyProtection="1">
      <alignment horizontal="center"/>
      <protection locked="0"/>
    </xf>
    <xf numFmtId="0" fontId="10" fillId="0" borderId="9" xfId="29" applyFont="1" applyBorder="1" applyAlignment="1" applyProtection="1">
      <alignment horizontal="center" wrapText="1"/>
      <protection locked="0"/>
    </xf>
    <xf numFmtId="0" fontId="10" fillId="0" borderId="0" xfId="29" applyFont="1" applyAlignment="1" applyProtection="1">
      <alignment horizontal="center" vertical="top" wrapText="1"/>
      <protection locked="0"/>
    </xf>
    <xf numFmtId="4" fontId="8" fillId="2" borderId="10" xfId="9" applyNumberFormat="1" applyFont="1" applyFill="1" applyBorder="1" applyAlignment="1">
      <alignment horizontal="center" vertical="center" wrapText="1"/>
    </xf>
    <xf numFmtId="4" fontId="8" fillId="2" borderId="11" xfId="9" applyNumberFormat="1" applyFont="1" applyFill="1" applyBorder="1" applyAlignment="1">
      <alignment horizontal="center" vertical="center" wrapText="1"/>
    </xf>
    <xf numFmtId="0" fontId="10" fillId="0" borderId="0" xfId="29" applyFont="1" applyAlignment="1" applyProtection="1">
      <alignment horizontal="center" wrapText="1"/>
      <protection locked="0"/>
    </xf>
    <xf numFmtId="0" fontId="9" fillId="2" borderId="9" xfId="0" applyFont="1" applyFill="1" applyBorder="1" applyAlignment="1" applyProtection="1">
      <alignment horizontal="center" wrapText="1"/>
      <protection locked="0"/>
    </xf>
    <xf numFmtId="0" fontId="9" fillId="2" borderId="3" xfId="0" applyFont="1" applyFill="1" applyBorder="1" applyAlignment="1" applyProtection="1">
      <alignment horizontal="center" wrapText="1"/>
      <protection locked="0"/>
    </xf>
    <xf numFmtId="0" fontId="10" fillId="0" borderId="0" xfId="21" applyFont="1" applyAlignment="1" applyProtection="1">
      <alignment horizontal="center" wrapText="1"/>
      <protection locked="0"/>
    </xf>
    <xf numFmtId="0" fontId="10" fillId="0" borderId="0" xfId="21" applyFont="1" applyAlignment="1" applyProtection="1">
      <alignment horizontal="center" vertical="top" wrapText="1"/>
      <protection locked="0"/>
    </xf>
  </cellXfs>
  <cellStyles count="81">
    <cellStyle name="Euro" xfId="1" xr:uid="{00000000-0005-0000-0000-000000000000}"/>
    <cellStyle name="Millares 10" xfId="79" xr:uid="{F636C291-9A16-4ADF-92AD-1EB447371CD0}"/>
    <cellStyle name="Millares 2" xfId="2" xr:uid="{00000000-0005-0000-0000-000001000000}"/>
    <cellStyle name="Millares 2 2" xfId="3" xr:uid="{00000000-0005-0000-0000-000002000000}"/>
    <cellStyle name="Millares 2 2 2" xfId="25" xr:uid="{60A4D481-0675-48E9-994B-35A22849DD80}"/>
    <cellStyle name="Millares 2 2 2 2" xfId="68" xr:uid="{02AF2EA3-0C77-42BE-88FE-365A090023B7}"/>
    <cellStyle name="Millares 2 2 2 3" xfId="54" xr:uid="{DE57C88F-062E-47B2-AB96-21D975B6D4E4}"/>
    <cellStyle name="Millares 2 2 3" xfId="17" xr:uid="{B7DE2FA5-EB9D-467F-A855-BEEEAEFC5F65}"/>
    <cellStyle name="Millares 2 2 3 2" xfId="70" xr:uid="{FD34BC90-99B2-4A34-ADFB-594BEBA99856}"/>
    <cellStyle name="Millares 2 2 4" xfId="61" xr:uid="{1DF673B3-DAC7-4D38-8B17-79554523A2A7}"/>
    <cellStyle name="Millares 2 2 5" xfId="42" xr:uid="{90A5E11D-4902-44BC-B83A-1D03BADDB091}"/>
    <cellStyle name="Millares 2 3" xfId="4" xr:uid="{00000000-0005-0000-0000-000003000000}"/>
    <cellStyle name="Millares 2 3 2" xfId="26" xr:uid="{056F888C-287D-4C4E-AEA6-1B566899CEC8}"/>
    <cellStyle name="Millares 2 3 2 2" xfId="71" xr:uid="{20FB397B-0A71-4E67-A69A-E5697056258F}"/>
    <cellStyle name="Millares 2 3 3" xfId="18" xr:uid="{CB81DA1C-DFFD-42A4-BD6C-CC4DF6227474}"/>
    <cellStyle name="Millares 2 3 3 2" xfId="65" xr:uid="{0C5D07D8-97C6-4E33-9117-2896749E55A6}"/>
    <cellStyle name="Millares 2 3 4" xfId="51" xr:uid="{4BD83FE4-E5C7-4B4C-A8B4-003040CEA6C0}"/>
    <cellStyle name="Millares 2 4" xfId="24" xr:uid="{E30BDCEF-9020-49BC-BA9B-3DE7940C2722}"/>
    <cellStyle name="Millares 2 4 2" xfId="37" xr:uid="{76C17EFF-F998-49A7-A5F2-AFC4FB022DB5}"/>
    <cellStyle name="Millares 2 4 2 2" xfId="50" xr:uid="{93E93B83-FA30-400D-9CF3-8451AC66A4CE}"/>
    <cellStyle name="Millares 2 4 2 2 2" xfId="64" xr:uid="{65577118-BFF4-4109-B78B-579013495345}"/>
    <cellStyle name="Millares 2 4 2 3" xfId="57" xr:uid="{376F2543-F80D-4BD0-B8DA-9D7750E537F7}"/>
    <cellStyle name="Millares 2 4 3" xfId="39" xr:uid="{1F6F1073-5D76-4714-823E-D26A4C241740}"/>
    <cellStyle name="Millares 2 4 3 2" xfId="52" xr:uid="{3265BD7D-FA5C-4AF9-ADD4-2D1550C27F63}"/>
    <cellStyle name="Millares 2 4 3 2 2" xfId="66" xr:uid="{02F43CAE-E331-44BF-A2A6-49EC9475A2F8}"/>
    <cellStyle name="Millares 2 4 3 3" xfId="59" xr:uid="{6DC89DD4-7A42-4C8E-952F-9B8E38C27609}"/>
    <cellStyle name="Millares 2 4 4" xfId="48" xr:uid="{BE369307-88F7-4F20-A8EB-13F5DBA803DE}"/>
    <cellStyle name="Millares 2 4 4 2" xfId="62" xr:uid="{BCA15EEE-9397-4982-81CD-0243C72FC482}"/>
    <cellStyle name="Millares 2 4 5" xfId="55" xr:uid="{ECDC0821-19C0-444D-898E-FE7DD5A0BD5E}"/>
    <cellStyle name="Millares 2 4 6" xfId="34" xr:uid="{6EC7E037-C830-4B13-BFD3-298AC3CA2FC3}"/>
    <cellStyle name="Millares 2 5" xfId="16" xr:uid="{E42299A5-58CB-4CB0-AF2F-8C0616B32483}"/>
    <cellStyle name="Millares 2 5 2" xfId="69" xr:uid="{B2271CBB-6B0B-4EB8-BD68-FD14EA66BE5C}"/>
    <cellStyle name="Millares 2 6" xfId="58" xr:uid="{07185CBE-C56D-41BF-AB3C-2DC9B6291AFB}"/>
    <cellStyle name="Millares 2 7" xfId="38" xr:uid="{E1EFCB07-41CA-4B72-B46D-6F281E812923}"/>
    <cellStyle name="Millares 3" xfId="5" xr:uid="{00000000-0005-0000-0000-000004000000}"/>
    <cellStyle name="Millares 3 2" xfId="27" xr:uid="{0ED1875A-8ACD-40F3-8AE1-C2C61298E3F2}"/>
    <cellStyle name="Millares 3 2 2" xfId="67" xr:uid="{9553F2DA-842C-426C-A4E5-E0A3F348670F}"/>
    <cellStyle name="Millares 3 2 3" xfId="53" xr:uid="{5364C399-5A67-4DE7-A8FF-D790F137DAB5}"/>
    <cellStyle name="Millares 3 3" xfId="19" xr:uid="{54817184-BED7-499E-91E3-5D0BF6A6E50D}"/>
    <cellStyle name="Millares 3 3 2" xfId="72" xr:uid="{60500CC9-B3B5-440C-B4BB-945C3D351CCB}"/>
    <cellStyle name="Millares 3 4" xfId="60" xr:uid="{C7258E27-88EC-4D43-9482-310DD393D119}"/>
    <cellStyle name="Millares 3 5" xfId="40" xr:uid="{A29FCB96-76AD-4804-AB92-97D85A5D6B57}"/>
    <cellStyle name="Millares 4" xfId="49" xr:uid="{B813383E-4550-4F60-9E18-CBE9737F5494}"/>
    <cellStyle name="Millares 4 2" xfId="63" xr:uid="{1B669286-4F2A-40B0-8B36-EACB74A102C7}"/>
    <cellStyle name="Millares 5" xfId="56" xr:uid="{26A37DD9-BC69-4AFC-8FF9-641B3E8DC5C9}"/>
    <cellStyle name="Millares 6" xfId="36" xr:uid="{60C98CBF-FFEF-4EA5-8583-0149F851C0D5}"/>
    <cellStyle name="Moneda 2" xfId="6" xr:uid="{00000000-0005-0000-0000-000005000000}"/>
    <cellStyle name="Moneda 2 2" xfId="28" xr:uid="{8CCE0C96-1469-4550-AC54-1FA53AA60CFA}"/>
    <cellStyle name="Moneda 2 3" xfId="20" xr:uid="{B15E7202-4249-4AAB-8F11-851C51B1D2E8}"/>
    <cellStyle name="Moneda 2 4" xfId="73" xr:uid="{41A369F5-8C4A-4975-8B57-F21BDFF598DD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9" xr:uid="{F1A2C493-2BC3-4B13-B044-01912A831867}"/>
    <cellStyle name="Normal 2 3 2" xfId="44" xr:uid="{616967FB-222A-4032-8CF4-EA8998349FD2}"/>
    <cellStyle name="Normal 2 3 2 2" xfId="45" xr:uid="{BE3C146C-2BA0-49B6-93BD-21D10E26FC76}"/>
    <cellStyle name="Normal 2 3 3" xfId="78" xr:uid="{0A48BCBF-2933-40F1-9911-9AC1716CD145}"/>
    <cellStyle name="Normal 2 3 4" xfId="33" xr:uid="{51F88E40-3017-45B4-B3E3-DEC52E148252}"/>
    <cellStyle name="Normal 2 4" xfId="21" xr:uid="{C35AC4B2-63C3-4C53-94E9-4B7F1E1DE1AB}"/>
    <cellStyle name="Normal 2 4 2" xfId="43" xr:uid="{77BA94A2-D77A-4AA3-81D1-AB4D75425CD4}"/>
    <cellStyle name="Normal 2 4 3" xfId="41" xr:uid="{C824633E-789F-4805-A8B3-9F0B3FC7C8DC}"/>
    <cellStyle name="Normal 2 5" xfId="35" xr:uid="{A05C68D2-C795-4D60-963B-28BEBB7E0621}"/>
    <cellStyle name="Normal 3" xfId="9" xr:uid="{00000000-0005-0000-0000-000009000000}"/>
    <cellStyle name="Normal 3 2" xfId="47" xr:uid="{25FBD940-38D2-422E-A594-B8099EB97C10}"/>
    <cellStyle name="Normal 3 2 2" xfId="46" xr:uid="{ABF36297-84EB-45F2-BC25-9C606327E7BC}"/>
    <cellStyle name="Normal 3 2 3" xfId="77" xr:uid="{2B909FD3-E229-418C-B598-5296689348AF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5 3 2" xfId="80" xr:uid="{E8045AD0-C1B1-4BD1-8565-F45F6881C4C0}"/>
    <cellStyle name="Normal 6" xfId="14" xr:uid="{00000000-0005-0000-0000-00000E000000}"/>
    <cellStyle name="Normal 6 2" xfId="15" xr:uid="{00000000-0005-0000-0000-00000F000000}"/>
    <cellStyle name="Normal 6 2 2" xfId="31" xr:uid="{4A5D3A14-F4B1-4E3A-B1AB-406D8A78DD33}"/>
    <cellStyle name="Normal 6 2 3" xfId="23" xr:uid="{7A4F63DB-704D-4BA0-A46F-451145774C72}"/>
    <cellStyle name="Normal 6 2 4" xfId="75" xr:uid="{D9323D2A-779C-4876-9F65-C968CA5D8E4E}"/>
    <cellStyle name="Normal 6 3" xfId="30" xr:uid="{83D673DA-8D9C-4C3A-AB19-CECC12062073}"/>
    <cellStyle name="Normal 6 4" xfId="22" xr:uid="{E2696F12-7C5C-4BB5-8A2E-C3C2D17707F9}"/>
    <cellStyle name="Normal 6 5" xfId="74" xr:uid="{1BA74E7D-0DBC-4EB8-BE03-7CFDC54196CF}"/>
    <cellStyle name="Normal 7" xfId="32" xr:uid="{B22D0BEA-D7D8-42C0-B4FE-F743852A6D94}"/>
    <cellStyle name="Porcentual 2" xfId="76" xr:uid="{E92854D1-4B87-4095-B3FD-A03341B24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90"/>
  <sheetViews>
    <sheetView showGridLines="0" tabSelected="1" workbookViewId="0">
      <selection activeCell="A10" sqref="A10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61.5" customHeight="1" x14ac:dyDescent="0.2">
      <c r="A1" s="58" t="s">
        <v>177</v>
      </c>
      <c r="B1" s="59"/>
      <c r="C1" s="59"/>
      <c r="D1" s="59"/>
      <c r="E1" s="59"/>
      <c r="F1" s="59"/>
      <c r="G1" s="60"/>
    </row>
    <row r="2" spans="1:7" x14ac:dyDescent="0.2">
      <c r="A2" s="52"/>
      <c r="B2" s="50" t="s">
        <v>0</v>
      </c>
      <c r="C2" s="49"/>
      <c r="D2" s="49"/>
      <c r="E2" s="49"/>
      <c r="F2" s="48"/>
      <c r="G2" s="63" t="s">
        <v>1</v>
      </c>
    </row>
    <row r="3" spans="1:7" ht="24.95" customHeight="1" x14ac:dyDescent="0.2">
      <c r="A3" s="51" t="s">
        <v>2</v>
      </c>
      <c r="B3" s="47" t="s">
        <v>3</v>
      </c>
      <c r="C3" s="47" t="s">
        <v>4</v>
      </c>
      <c r="D3" s="47" t="s">
        <v>5</v>
      </c>
      <c r="E3" s="47" t="s">
        <v>6</v>
      </c>
      <c r="F3" s="47" t="s">
        <v>7</v>
      </c>
      <c r="G3" s="64"/>
    </row>
    <row r="4" spans="1:7" x14ac:dyDescent="0.2">
      <c r="A4" s="20"/>
      <c r="B4" s="9"/>
      <c r="C4" s="9"/>
      <c r="D4" s="9"/>
      <c r="E4" s="9"/>
      <c r="F4" s="9"/>
      <c r="G4" s="9"/>
    </row>
    <row r="5" spans="1:7" x14ac:dyDescent="0.2">
      <c r="A5" s="40" t="s">
        <v>127</v>
      </c>
      <c r="B5" s="46">
        <v>7654074.1900000004</v>
      </c>
      <c r="C5" s="46">
        <v>2836795.93</v>
      </c>
      <c r="D5" s="46">
        <v>10490870.120000001</v>
      </c>
      <c r="E5" s="46">
        <v>8197679.4299999997</v>
      </c>
      <c r="F5" s="46">
        <v>8197679.4299999997</v>
      </c>
      <c r="G5" s="46">
        <v>2293190.6900000013</v>
      </c>
    </row>
    <row r="6" spans="1:7" x14ac:dyDescent="0.2">
      <c r="A6" s="40" t="s">
        <v>128</v>
      </c>
      <c r="B6" s="46">
        <v>3054211.67</v>
      </c>
      <c r="C6" s="46">
        <v>66145.67</v>
      </c>
      <c r="D6" s="46">
        <v>3120357.34</v>
      </c>
      <c r="E6" s="46">
        <v>2057844.05</v>
      </c>
      <c r="F6" s="46">
        <v>2057844.05</v>
      </c>
      <c r="G6" s="46">
        <v>1062513.2899999998</v>
      </c>
    </row>
    <row r="7" spans="1:7" x14ac:dyDescent="0.2">
      <c r="A7" s="40" t="s">
        <v>129</v>
      </c>
      <c r="B7" s="46">
        <v>1684431.42</v>
      </c>
      <c r="C7" s="46">
        <v>57083.79</v>
      </c>
      <c r="D7" s="46">
        <v>1741515.21</v>
      </c>
      <c r="E7" s="46">
        <v>1206758.8700000001</v>
      </c>
      <c r="F7" s="46">
        <v>1206758.8700000001</v>
      </c>
      <c r="G7" s="46">
        <v>534756.33999999985</v>
      </c>
    </row>
    <row r="8" spans="1:7" x14ac:dyDescent="0.2">
      <c r="A8" s="40" t="s">
        <v>130</v>
      </c>
      <c r="B8" s="46">
        <v>1815375.73</v>
      </c>
      <c r="C8" s="46">
        <v>-1500</v>
      </c>
      <c r="D8" s="46">
        <v>1813875.73</v>
      </c>
      <c r="E8" s="46">
        <v>1177299.3700000001</v>
      </c>
      <c r="F8" s="46">
        <v>1177299.3700000001</v>
      </c>
      <c r="G8" s="46">
        <v>636576.35999999987</v>
      </c>
    </row>
    <row r="9" spans="1:7" x14ac:dyDescent="0.2">
      <c r="A9" s="40" t="s">
        <v>131</v>
      </c>
      <c r="B9" s="46">
        <v>34122697.289999999</v>
      </c>
      <c r="C9" s="46">
        <v>11400000</v>
      </c>
      <c r="D9" s="46">
        <v>45522697.289999999</v>
      </c>
      <c r="E9" s="46">
        <v>38531463.25</v>
      </c>
      <c r="F9" s="46">
        <v>38531463.25</v>
      </c>
      <c r="G9" s="46">
        <v>6991234.0399999991</v>
      </c>
    </row>
    <row r="10" spans="1:7" x14ac:dyDescent="0.2">
      <c r="A10" s="40" t="s">
        <v>132</v>
      </c>
      <c r="B10" s="46">
        <v>1074021.4099999999</v>
      </c>
      <c r="C10" s="46">
        <v>0</v>
      </c>
      <c r="D10" s="46">
        <v>1074021.4099999999</v>
      </c>
      <c r="E10" s="46">
        <v>710640</v>
      </c>
      <c r="F10" s="46">
        <v>710640</v>
      </c>
      <c r="G10" s="46">
        <v>363381.40999999992</v>
      </c>
    </row>
    <row r="11" spans="1:7" x14ac:dyDescent="0.2">
      <c r="A11" s="40" t="s">
        <v>133</v>
      </c>
      <c r="B11" s="46">
        <v>1512658.44</v>
      </c>
      <c r="C11" s="46">
        <v>0</v>
      </c>
      <c r="D11" s="46">
        <v>1512658.44</v>
      </c>
      <c r="E11" s="46">
        <v>984744.54</v>
      </c>
      <c r="F11" s="46">
        <v>984744.54</v>
      </c>
      <c r="G11" s="46">
        <v>527913.89999999991</v>
      </c>
    </row>
    <row r="12" spans="1:7" x14ac:dyDescent="0.2">
      <c r="A12" s="40" t="s">
        <v>134</v>
      </c>
      <c r="B12" s="46">
        <v>1561789.49</v>
      </c>
      <c r="C12" s="46">
        <v>119217.59</v>
      </c>
      <c r="D12" s="46">
        <v>1681007.08</v>
      </c>
      <c r="E12" s="46">
        <v>1161194.98</v>
      </c>
      <c r="F12" s="46">
        <v>1161194.98</v>
      </c>
      <c r="G12" s="46">
        <v>519812.10000000009</v>
      </c>
    </row>
    <row r="13" spans="1:7" x14ac:dyDescent="0.2">
      <c r="A13" s="40" t="s">
        <v>135</v>
      </c>
      <c r="B13" s="46">
        <v>569110.1</v>
      </c>
      <c r="C13" s="46">
        <v>12961.34</v>
      </c>
      <c r="D13" s="46">
        <v>582071.43999999994</v>
      </c>
      <c r="E13" s="46">
        <v>370910.34</v>
      </c>
      <c r="F13" s="46">
        <v>370910.34</v>
      </c>
      <c r="G13" s="46">
        <v>211161.09999999992</v>
      </c>
    </row>
    <row r="14" spans="1:7" x14ac:dyDescent="0.2">
      <c r="A14" s="40" t="s">
        <v>136</v>
      </c>
      <c r="B14" s="46">
        <v>517743.89</v>
      </c>
      <c r="C14" s="46">
        <v>0</v>
      </c>
      <c r="D14" s="46">
        <v>517743.89</v>
      </c>
      <c r="E14" s="46">
        <v>344118.84</v>
      </c>
      <c r="F14" s="46">
        <v>344118.84</v>
      </c>
      <c r="G14" s="46">
        <v>173625.05</v>
      </c>
    </row>
    <row r="15" spans="1:7" x14ac:dyDescent="0.2">
      <c r="A15" s="40" t="s">
        <v>137</v>
      </c>
      <c r="B15" s="46">
        <v>2900907.87</v>
      </c>
      <c r="C15" s="46">
        <v>11956</v>
      </c>
      <c r="D15" s="46">
        <v>2912863.87</v>
      </c>
      <c r="E15" s="46">
        <v>1997507.65</v>
      </c>
      <c r="F15" s="46">
        <v>1997507.65</v>
      </c>
      <c r="G15" s="46">
        <v>915356.2200000002</v>
      </c>
    </row>
    <row r="16" spans="1:7" x14ac:dyDescent="0.2">
      <c r="A16" s="40" t="s">
        <v>138</v>
      </c>
      <c r="B16" s="46">
        <v>23837690.699999999</v>
      </c>
      <c r="C16" s="46">
        <v>447076.61</v>
      </c>
      <c r="D16" s="46">
        <v>24284767.309999999</v>
      </c>
      <c r="E16" s="46">
        <v>16197332.41</v>
      </c>
      <c r="F16" s="46">
        <v>16197332.41</v>
      </c>
      <c r="G16" s="46">
        <v>8087434.8999999985</v>
      </c>
    </row>
    <row r="17" spans="1:7" x14ac:dyDescent="0.2">
      <c r="A17" s="40" t="s">
        <v>139</v>
      </c>
      <c r="B17" s="46">
        <v>3006238.73</v>
      </c>
      <c r="C17" s="46">
        <v>-1254.48</v>
      </c>
      <c r="D17" s="46">
        <v>3004984.25</v>
      </c>
      <c r="E17" s="46">
        <v>2021560.23</v>
      </c>
      <c r="F17" s="46">
        <v>2021560.23</v>
      </c>
      <c r="G17" s="46">
        <v>983424.02</v>
      </c>
    </row>
    <row r="18" spans="1:7" x14ac:dyDescent="0.2">
      <c r="A18" s="40" t="s">
        <v>140</v>
      </c>
      <c r="B18" s="46">
        <v>3781907.77</v>
      </c>
      <c r="C18" s="46">
        <v>-1612.98</v>
      </c>
      <c r="D18" s="46">
        <v>3780294.79</v>
      </c>
      <c r="E18" s="46">
        <v>2612548.66</v>
      </c>
      <c r="F18" s="46">
        <v>2612548.66</v>
      </c>
      <c r="G18" s="46">
        <v>1167746.1299999999</v>
      </c>
    </row>
    <row r="19" spans="1:7" x14ac:dyDescent="0.2">
      <c r="A19" s="40" t="s">
        <v>141</v>
      </c>
      <c r="B19" s="46">
        <v>32674973.079999998</v>
      </c>
      <c r="C19" s="46">
        <v>-16297325.300000001</v>
      </c>
      <c r="D19" s="46">
        <v>16377647.779999997</v>
      </c>
      <c r="E19" s="46">
        <v>3662591.8</v>
      </c>
      <c r="F19" s="46">
        <v>3662591.8</v>
      </c>
      <c r="G19" s="46">
        <v>12715055.979999997</v>
      </c>
    </row>
    <row r="20" spans="1:7" x14ac:dyDescent="0.2">
      <c r="A20" s="40" t="s">
        <v>142</v>
      </c>
      <c r="B20" s="46">
        <v>1041950.85</v>
      </c>
      <c r="C20" s="46">
        <v>0</v>
      </c>
      <c r="D20" s="46">
        <v>1041950.85</v>
      </c>
      <c r="E20" s="46">
        <v>626929.85</v>
      </c>
      <c r="F20" s="46">
        <v>626929.85</v>
      </c>
      <c r="G20" s="46">
        <v>415021</v>
      </c>
    </row>
    <row r="21" spans="1:7" x14ac:dyDescent="0.2">
      <c r="A21" s="40" t="s">
        <v>143</v>
      </c>
      <c r="B21" s="46">
        <v>7039151.1100000003</v>
      </c>
      <c r="C21" s="46">
        <v>1656639.96</v>
      </c>
      <c r="D21" s="46">
        <v>8695791.0700000003</v>
      </c>
      <c r="E21" s="46">
        <v>5139737.22</v>
      </c>
      <c r="F21" s="46">
        <v>5139737.22</v>
      </c>
      <c r="G21" s="46">
        <v>3556053.8500000006</v>
      </c>
    </row>
    <row r="22" spans="1:7" x14ac:dyDescent="0.2">
      <c r="A22" s="40" t="s">
        <v>144</v>
      </c>
      <c r="B22" s="46">
        <v>2250770.5499999998</v>
      </c>
      <c r="C22" s="46">
        <v>21704.7</v>
      </c>
      <c r="D22" s="46">
        <v>2272475.25</v>
      </c>
      <c r="E22" s="46">
        <v>1488091.54</v>
      </c>
      <c r="F22" s="46">
        <v>1488091.54</v>
      </c>
      <c r="G22" s="46">
        <v>784383.71</v>
      </c>
    </row>
    <row r="23" spans="1:7" x14ac:dyDescent="0.2">
      <c r="A23" s="40" t="s">
        <v>145</v>
      </c>
      <c r="B23" s="46">
        <v>80951814.659999996</v>
      </c>
      <c r="C23" s="46">
        <v>6595013.7000000002</v>
      </c>
      <c r="D23" s="46">
        <v>87546828.359999999</v>
      </c>
      <c r="E23" s="46">
        <v>57404798.68</v>
      </c>
      <c r="F23" s="46">
        <v>57266241.579999998</v>
      </c>
      <c r="G23" s="46">
        <v>30142029.68</v>
      </c>
    </row>
    <row r="24" spans="1:7" x14ac:dyDescent="0.2">
      <c r="A24" s="40" t="s">
        <v>146</v>
      </c>
      <c r="B24" s="46">
        <v>13454399.66</v>
      </c>
      <c r="C24" s="46">
        <v>350512.66</v>
      </c>
      <c r="D24" s="46">
        <v>13804912.32</v>
      </c>
      <c r="E24" s="46">
        <v>9528947.5800000001</v>
      </c>
      <c r="F24" s="46">
        <v>9528947.5800000001</v>
      </c>
      <c r="G24" s="46">
        <v>4275964.74</v>
      </c>
    </row>
    <row r="25" spans="1:7" x14ac:dyDescent="0.2">
      <c r="A25" s="40" t="s">
        <v>147</v>
      </c>
      <c r="B25" s="46">
        <v>10569595.32</v>
      </c>
      <c r="C25" s="46">
        <v>81253297.370000005</v>
      </c>
      <c r="D25" s="46">
        <v>91822892.689999998</v>
      </c>
      <c r="E25" s="46">
        <v>44835547.640000001</v>
      </c>
      <c r="F25" s="46">
        <v>44833497.640000001</v>
      </c>
      <c r="G25" s="46">
        <v>46987345.049999997</v>
      </c>
    </row>
    <row r="26" spans="1:7" x14ac:dyDescent="0.2">
      <c r="A26" s="40" t="s">
        <v>148</v>
      </c>
      <c r="B26" s="46">
        <v>6673624.71</v>
      </c>
      <c r="C26" s="46">
        <v>1419965.57</v>
      </c>
      <c r="D26" s="46">
        <v>8093590.2800000003</v>
      </c>
      <c r="E26" s="46">
        <v>5417090.6299999999</v>
      </c>
      <c r="F26" s="46">
        <v>5417090.6299999999</v>
      </c>
      <c r="G26" s="46">
        <v>2676499.6500000004</v>
      </c>
    </row>
    <row r="27" spans="1:7" x14ac:dyDescent="0.2">
      <c r="A27" s="40" t="s">
        <v>149</v>
      </c>
      <c r="B27" s="46">
        <v>17526111.809999999</v>
      </c>
      <c r="C27" s="46">
        <v>317446.43</v>
      </c>
      <c r="D27" s="46">
        <v>17843558.239999998</v>
      </c>
      <c r="E27" s="46">
        <v>12840888.939999999</v>
      </c>
      <c r="F27" s="46">
        <v>12723577.109999999</v>
      </c>
      <c r="G27" s="46">
        <v>5002669.2999999989</v>
      </c>
    </row>
    <row r="28" spans="1:7" x14ac:dyDescent="0.2">
      <c r="A28" s="40" t="s">
        <v>150</v>
      </c>
      <c r="B28" s="46">
        <v>4864377.8600000003</v>
      </c>
      <c r="C28" s="46">
        <v>140840.31</v>
      </c>
      <c r="D28" s="46">
        <v>5005218.17</v>
      </c>
      <c r="E28" s="46">
        <v>3455387.61</v>
      </c>
      <c r="F28" s="46">
        <v>3455387.61</v>
      </c>
      <c r="G28" s="46">
        <v>1549830.56</v>
      </c>
    </row>
    <row r="29" spans="1:7" x14ac:dyDescent="0.2">
      <c r="A29" s="40" t="s">
        <v>151</v>
      </c>
      <c r="B29" s="46">
        <v>2802570.2</v>
      </c>
      <c r="C29" s="46">
        <v>-2239235.9300000002</v>
      </c>
      <c r="D29" s="46">
        <v>563334.27</v>
      </c>
      <c r="E29" s="46">
        <v>563174.27</v>
      </c>
      <c r="F29" s="46">
        <v>563174.27</v>
      </c>
      <c r="G29" s="46">
        <v>160</v>
      </c>
    </row>
    <row r="30" spans="1:7" x14ac:dyDescent="0.2">
      <c r="A30" s="40" t="s">
        <v>152</v>
      </c>
      <c r="B30" s="46">
        <v>1516600.76</v>
      </c>
      <c r="C30" s="46">
        <v>0</v>
      </c>
      <c r="D30" s="46">
        <v>1516600.76</v>
      </c>
      <c r="E30" s="46">
        <v>974626.66</v>
      </c>
      <c r="F30" s="46">
        <v>974626.66</v>
      </c>
      <c r="G30" s="46">
        <v>541974.1</v>
      </c>
    </row>
    <row r="31" spans="1:7" x14ac:dyDescent="0.2">
      <c r="A31" s="40" t="s">
        <v>153</v>
      </c>
      <c r="B31" s="46">
        <v>12504823.220000001</v>
      </c>
      <c r="C31" s="46">
        <v>1251246</v>
      </c>
      <c r="D31" s="46">
        <v>13756069.220000001</v>
      </c>
      <c r="E31" s="46">
        <v>12451116.289999999</v>
      </c>
      <c r="F31" s="46">
        <v>12451116.289999999</v>
      </c>
      <c r="G31" s="46">
        <v>1304952.9300000016</v>
      </c>
    </row>
    <row r="32" spans="1:7" x14ac:dyDescent="0.2">
      <c r="A32" s="40" t="s">
        <v>154</v>
      </c>
      <c r="B32" s="46">
        <v>6246511.5099999998</v>
      </c>
      <c r="C32" s="46">
        <v>512170.92</v>
      </c>
      <c r="D32" s="46">
        <v>6758682.4299999997</v>
      </c>
      <c r="E32" s="46">
        <v>4915557.4400000004</v>
      </c>
      <c r="F32" s="46">
        <v>4902907.4400000004</v>
      </c>
      <c r="G32" s="46">
        <v>1843124.9899999993</v>
      </c>
    </row>
    <row r="33" spans="1:7" x14ac:dyDescent="0.2">
      <c r="A33" s="40" t="s">
        <v>155</v>
      </c>
      <c r="B33" s="46">
        <v>3813805.56</v>
      </c>
      <c r="C33" s="46">
        <v>30878.47</v>
      </c>
      <c r="D33" s="46">
        <v>3844684.0300000003</v>
      </c>
      <c r="E33" s="46">
        <v>2648320.14</v>
      </c>
      <c r="F33" s="46">
        <v>2648320.14</v>
      </c>
      <c r="G33" s="46">
        <v>1196363.8900000001</v>
      </c>
    </row>
    <row r="34" spans="1:7" x14ac:dyDescent="0.2">
      <c r="A34" s="40" t="s">
        <v>156</v>
      </c>
      <c r="B34" s="46">
        <v>2164825.42</v>
      </c>
      <c r="C34" s="46">
        <v>-105202.32</v>
      </c>
      <c r="D34" s="46">
        <v>2059623.0999999999</v>
      </c>
      <c r="E34" s="46">
        <v>1309892.8899999999</v>
      </c>
      <c r="F34" s="46">
        <v>1309892.8899999999</v>
      </c>
      <c r="G34" s="46">
        <v>749730.21</v>
      </c>
    </row>
    <row r="35" spans="1:7" x14ac:dyDescent="0.2">
      <c r="A35" s="40" t="s">
        <v>157</v>
      </c>
      <c r="B35" s="46">
        <v>3563206.6</v>
      </c>
      <c r="C35" s="46">
        <v>20000</v>
      </c>
      <c r="D35" s="46">
        <v>3583206.6</v>
      </c>
      <c r="E35" s="46">
        <v>881039.94</v>
      </c>
      <c r="F35" s="46">
        <v>881039.94</v>
      </c>
      <c r="G35" s="46">
        <v>2702166.66</v>
      </c>
    </row>
    <row r="36" spans="1:7" x14ac:dyDescent="0.2">
      <c r="A36" s="40" t="s">
        <v>158</v>
      </c>
      <c r="B36" s="46">
        <v>2246595.7400000002</v>
      </c>
      <c r="C36" s="46">
        <v>645300</v>
      </c>
      <c r="D36" s="46">
        <v>2891895.74</v>
      </c>
      <c r="E36" s="46">
        <v>1974115.87</v>
      </c>
      <c r="F36" s="46">
        <v>1974115.87</v>
      </c>
      <c r="G36" s="46">
        <v>917779.87000000011</v>
      </c>
    </row>
    <row r="37" spans="1:7" x14ac:dyDescent="0.2">
      <c r="A37" s="40" t="s">
        <v>159</v>
      </c>
      <c r="B37" s="46">
        <v>6249363.9100000001</v>
      </c>
      <c r="C37" s="46">
        <v>240544.98</v>
      </c>
      <c r="D37" s="46">
        <v>6489908.8900000006</v>
      </c>
      <c r="E37" s="46">
        <v>4651848.7699999996</v>
      </c>
      <c r="F37" s="46">
        <v>4651848.7699999996</v>
      </c>
      <c r="G37" s="46">
        <v>1838060.120000001</v>
      </c>
    </row>
    <row r="38" spans="1:7" x14ac:dyDescent="0.2">
      <c r="A38" s="40" t="s">
        <v>160</v>
      </c>
      <c r="B38" s="46">
        <v>3234701.29</v>
      </c>
      <c r="C38" s="46">
        <v>1645458.95</v>
      </c>
      <c r="D38" s="46">
        <v>4880160.24</v>
      </c>
      <c r="E38" s="46">
        <v>3433724.14</v>
      </c>
      <c r="F38" s="46">
        <v>3433724.14</v>
      </c>
      <c r="G38" s="46">
        <v>1446436.1</v>
      </c>
    </row>
    <row r="39" spans="1:7" x14ac:dyDescent="0.2">
      <c r="A39" s="40" t="s">
        <v>161</v>
      </c>
      <c r="B39" s="46">
        <v>510874.07</v>
      </c>
      <c r="C39" s="46">
        <v>4.99</v>
      </c>
      <c r="D39" s="46">
        <v>510879.06</v>
      </c>
      <c r="E39" s="46">
        <v>330307.90000000002</v>
      </c>
      <c r="F39" s="46">
        <v>330307.90000000002</v>
      </c>
      <c r="G39" s="46">
        <v>180571.15999999997</v>
      </c>
    </row>
    <row r="40" spans="1:7" x14ac:dyDescent="0.2">
      <c r="A40" s="40" t="s">
        <v>162</v>
      </c>
      <c r="B40" s="46">
        <v>1969715.24</v>
      </c>
      <c r="C40" s="46">
        <v>398248</v>
      </c>
      <c r="D40" s="46">
        <v>2367963.2400000002</v>
      </c>
      <c r="E40" s="46">
        <v>1294386.18</v>
      </c>
      <c r="F40" s="46">
        <v>1294386.18</v>
      </c>
      <c r="G40" s="46">
        <v>1073577.0600000003</v>
      </c>
    </row>
    <row r="41" spans="1:7" x14ac:dyDescent="0.2">
      <c r="A41" s="40" t="s">
        <v>163</v>
      </c>
      <c r="B41" s="46">
        <v>4194047.3</v>
      </c>
      <c r="C41" s="46">
        <v>16732</v>
      </c>
      <c r="D41" s="46">
        <v>4210779.3</v>
      </c>
      <c r="E41" s="46">
        <v>973575.6</v>
      </c>
      <c r="F41" s="46">
        <v>973575.6</v>
      </c>
      <c r="G41" s="46">
        <v>3237203.6999999997</v>
      </c>
    </row>
    <row r="42" spans="1:7" x14ac:dyDescent="0.2">
      <c r="A42" s="40" t="s">
        <v>164</v>
      </c>
      <c r="B42" s="46">
        <v>475885.21</v>
      </c>
      <c r="C42" s="46">
        <v>0</v>
      </c>
      <c r="D42" s="46">
        <v>475885.21</v>
      </c>
      <c r="E42" s="46">
        <v>312459.49</v>
      </c>
      <c r="F42" s="46">
        <v>312459.49</v>
      </c>
      <c r="G42" s="46">
        <v>163425.72000000003</v>
      </c>
    </row>
    <row r="43" spans="1:7" x14ac:dyDescent="0.2">
      <c r="A43" s="40" t="s">
        <v>165</v>
      </c>
      <c r="B43" s="46">
        <v>730739.47</v>
      </c>
      <c r="C43" s="46">
        <v>0</v>
      </c>
      <c r="D43" s="46">
        <v>730739.47</v>
      </c>
      <c r="E43" s="46">
        <v>475035.78</v>
      </c>
      <c r="F43" s="46">
        <v>475035.78</v>
      </c>
      <c r="G43" s="46">
        <v>255703.68999999994</v>
      </c>
    </row>
    <row r="44" spans="1:7" x14ac:dyDescent="0.2">
      <c r="A44" s="40" t="s">
        <v>166</v>
      </c>
      <c r="B44" s="46">
        <v>3868539.44</v>
      </c>
      <c r="C44" s="46">
        <v>483989.44</v>
      </c>
      <c r="D44" s="46">
        <v>4352528.88</v>
      </c>
      <c r="E44" s="46">
        <v>3044231.93</v>
      </c>
      <c r="F44" s="46">
        <v>3044231.93</v>
      </c>
      <c r="G44" s="46">
        <v>1308296.9499999997</v>
      </c>
    </row>
    <row r="45" spans="1:7" x14ac:dyDescent="0.2">
      <c r="A45" s="40" t="s">
        <v>167</v>
      </c>
      <c r="B45" s="46">
        <v>522114.15</v>
      </c>
      <c r="C45" s="46">
        <v>0</v>
      </c>
      <c r="D45" s="46">
        <v>522114.15</v>
      </c>
      <c r="E45" s="46">
        <v>341381.47</v>
      </c>
      <c r="F45" s="46">
        <v>341381.47</v>
      </c>
      <c r="G45" s="46">
        <v>180732.68000000005</v>
      </c>
    </row>
    <row r="46" spans="1:7" x14ac:dyDescent="0.2">
      <c r="A46" s="40" t="s">
        <v>174</v>
      </c>
      <c r="B46" s="46">
        <v>0</v>
      </c>
      <c r="C46" s="46">
        <v>2521587.2799999998</v>
      </c>
      <c r="D46" s="46">
        <v>2521587.2799999998</v>
      </c>
      <c r="E46" s="46">
        <v>1535518.19</v>
      </c>
      <c r="F46" s="46">
        <v>1535518.19</v>
      </c>
      <c r="G46" s="46">
        <v>986069.08999999985</v>
      </c>
    </row>
    <row r="47" spans="1:7" x14ac:dyDescent="0.2">
      <c r="A47" s="41"/>
      <c r="B47" s="18"/>
      <c r="C47" s="18"/>
      <c r="D47" s="18"/>
      <c r="E47" s="18"/>
      <c r="F47" s="18"/>
      <c r="G47" s="18"/>
    </row>
    <row r="48" spans="1:7" x14ac:dyDescent="0.2">
      <c r="A48" s="39" t="s">
        <v>8</v>
      </c>
      <c r="B48" s="19">
        <f t="shared" ref="B48:C48" si="0">SUM(B5:B47)</f>
        <v>320754547.4000001</v>
      </c>
      <c r="C48" s="19">
        <f t="shared" si="0"/>
        <v>95826687.650000006</v>
      </c>
      <c r="D48" s="19">
        <f>SUM(D5:D47)</f>
        <v>416581235.05000001</v>
      </c>
      <c r="E48" s="19">
        <f t="shared" ref="E48:G48" si="1">SUM(E5:E47)</f>
        <v>264081927.06</v>
      </c>
      <c r="F48" s="19">
        <f t="shared" si="1"/>
        <v>263811358.13000005</v>
      </c>
      <c r="G48" s="19">
        <f t="shared" si="1"/>
        <v>152499307.98999998</v>
      </c>
    </row>
    <row r="49" spans="1:7" hidden="1" x14ac:dyDescent="0.2"/>
    <row r="50" spans="1:7" ht="58.5" customHeight="1" x14ac:dyDescent="0.2">
      <c r="A50" s="58" t="s">
        <v>176</v>
      </c>
      <c r="B50" s="59"/>
      <c r="C50" s="59"/>
      <c r="D50" s="59"/>
      <c r="E50" s="59"/>
      <c r="F50" s="59"/>
      <c r="G50" s="60"/>
    </row>
    <row r="51" spans="1:7" x14ac:dyDescent="0.2">
      <c r="A51" s="52"/>
      <c r="B51" s="50" t="s">
        <v>0</v>
      </c>
      <c r="C51" s="49"/>
      <c r="D51" s="49"/>
      <c r="E51" s="49"/>
      <c r="F51" s="48"/>
      <c r="G51" s="63" t="s">
        <v>1</v>
      </c>
    </row>
    <row r="52" spans="1:7" ht="22.5" x14ac:dyDescent="0.2">
      <c r="A52" s="51" t="s">
        <v>2</v>
      </c>
      <c r="B52" s="47" t="s">
        <v>3</v>
      </c>
      <c r="C52" s="47" t="s">
        <v>4</v>
      </c>
      <c r="D52" s="47" t="s">
        <v>5</v>
      </c>
      <c r="E52" s="47" t="s">
        <v>6</v>
      </c>
      <c r="F52" s="47" t="s">
        <v>7</v>
      </c>
      <c r="G52" s="64"/>
    </row>
    <row r="53" spans="1:7" x14ac:dyDescent="0.2">
      <c r="A53" s="22"/>
      <c r="B53" s="6"/>
      <c r="C53" s="6"/>
      <c r="D53" s="6"/>
      <c r="E53" s="6"/>
      <c r="F53" s="6"/>
      <c r="G53" s="6"/>
    </row>
    <row r="54" spans="1:7" x14ac:dyDescent="0.2">
      <c r="A54" s="11" t="s">
        <v>9</v>
      </c>
      <c r="B54" s="3">
        <v>0</v>
      </c>
      <c r="C54" s="3">
        <v>0</v>
      </c>
      <c r="D54" s="3">
        <f>B54+C54</f>
        <v>0</v>
      </c>
      <c r="E54" s="3">
        <v>0</v>
      </c>
      <c r="F54" s="3">
        <v>0</v>
      </c>
      <c r="G54" s="3">
        <f>D54-E54</f>
        <v>0</v>
      </c>
    </row>
    <row r="55" spans="1:7" x14ac:dyDescent="0.2">
      <c r="A55" s="11" t="s">
        <v>10</v>
      </c>
      <c r="B55" s="3">
        <v>0</v>
      </c>
      <c r="C55" s="3">
        <v>0</v>
      </c>
      <c r="D55" s="3">
        <f t="shared" ref="D55:D57" si="2">B55+C55</f>
        <v>0</v>
      </c>
      <c r="E55" s="3">
        <v>0</v>
      </c>
      <c r="F55" s="3">
        <v>0</v>
      </c>
      <c r="G55" s="3">
        <f t="shared" ref="G55:G57" si="3">D55-E55</f>
        <v>0</v>
      </c>
    </row>
    <row r="56" spans="1:7" x14ac:dyDescent="0.2">
      <c r="A56" s="11" t="s">
        <v>11</v>
      </c>
      <c r="B56" s="3">
        <v>0</v>
      </c>
      <c r="C56" s="3">
        <v>0</v>
      </c>
      <c r="D56" s="3">
        <f t="shared" si="2"/>
        <v>0</v>
      </c>
      <c r="E56" s="3">
        <v>0</v>
      </c>
      <c r="F56" s="3">
        <v>0</v>
      </c>
      <c r="G56" s="3">
        <f t="shared" si="3"/>
        <v>0</v>
      </c>
    </row>
    <row r="57" spans="1:7" x14ac:dyDescent="0.2">
      <c r="A57" s="11" t="s">
        <v>12</v>
      </c>
      <c r="B57" s="3">
        <v>0</v>
      </c>
      <c r="C57" s="3">
        <v>0</v>
      </c>
      <c r="D57" s="3">
        <f t="shared" si="2"/>
        <v>0</v>
      </c>
      <c r="E57" s="3">
        <v>0</v>
      </c>
      <c r="F57" s="3">
        <v>0</v>
      </c>
      <c r="G57" s="3">
        <f t="shared" si="3"/>
        <v>0</v>
      </c>
    </row>
    <row r="58" spans="1:7" x14ac:dyDescent="0.2">
      <c r="A58" s="2"/>
      <c r="B58" s="3"/>
      <c r="C58" s="3"/>
      <c r="D58" s="3"/>
      <c r="E58" s="3"/>
      <c r="F58" s="3"/>
      <c r="G58" s="3"/>
    </row>
    <row r="59" spans="1:7" x14ac:dyDescent="0.2">
      <c r="A59" s="21" t="s">
        <v>8</v>
      </c>
      <c r="B59" s="5">
        <f t="shared" ref="B59:G59" si="4">SUM(B54:B57)</f>
        <v>0</v>
      </c>
      <c r="C59" s="5">
        <f t="shared" si="4"/>
        <v>0</v>
      </c>
      <c r="D59" s="5">
        <f t="shared" si="4"/>
        <v>0</v>
      </c>
      <c r="E59" s="5">
        <f t="shared" si="4"/>
        <v>0</v>
      </c>
      <c r="F59" s="5">
        <f t="shared" si="4"/>
        <v>0</v>
      </c>
      <c r="G59" s="5">
        <f t="shared" si="4"/>
        <v>0</v>
      </c>
    </row>
    <row r="61" spans="1:7" hidden="1" x14ac:dyDescent="0.2"/>
    <row r="62" spans="1:7" ht="60" customHeight="1" x14ac:dyDescent="0.2">
      <c r="A62" s="58" t="s">
        <v>175</v>
      </c>
      <c r="B62" s="59"/>
      <c r="C62" s="59"/>
      <c r="D62" s="59"/>
      <c r="E62" s="59"/>
      <c r="F62" s="59"/>
      <c r="G62" s="60"/>
    </row>
    <row r="63" spans="1:7" x14ac:dyDescent="0.2">
      <c r="A63" s="52"/>
      <c r="B63" s="50" t="s">
        <v>0</v>
      </c>
      <c r="C63" s="49"/>
      <c r="D63" s="49"/>
      <c r="E63" s="49"/>
      <c r="F63" s="48"/>
      <c r="G63" s="63" t="s">
        <v>1</v>
      </c>
    </row>
    <row r="64" spans="1:7" ht="22.5" x14ac:dyDescent="0.2">
      <c r="A64" s="51" t="s">
        <v>2</v>
      </c>
      <c r="B64" s="47" t="s">
        <v>3</v>
      </c>
      <c r="C64" s="47" t="s">
        <v>4</v>
      </c>
      <c r="D64" s="47" t="s">
        <v>5</v>
      </c>
      <c r="E64" s="47" t="s">
        <v>6</v>
      </c>
      <c r="F64" s="47" t="s">
        <v>7</v>
      </c>
      <c r="G64" s="64"/>
    </row>
    <row r="65" spans="1:7" x14ac:dyDescent="0.2">
      <c r="A65" s="22"/>
      <c r="B65" s="6"/>
      <c r="C65" s="6"/>
      <c r="D65" s="6"/>
      <c r="E65" s="6"/>
      <c r="F65" s="6"/>
      <c r="G65" s="6"/>
    </row>
    <row r="66" spans="1:7" ht="22.5" x14ac:dyDescent="0.2">
      <c r="A66" s="34" t="s">
        <v>13</v>
      </c>
      <c r="B66" s="3">
        <v>0</v>
      </c>
      <c r="C66" s="3">
        <v>0</v>
      </c>
      <c r="D66" s="3">
        <f t="shared" ref="D66:D78" si="5">B66+C66</f>
        <v>0</v>
      </c>
      <c r="E66" s="3">
        <v>0</v>
      </c>
      <c r="F66" s="3">
        <v>0</v>
      </c>
      <c r="G66" s="3">
        <f t="shared" ref="G66:G78" si="6">D66-E66</f>
        <v>0</v>
      </c>
    </row>
    <row r="67" spans="1:7" ht="4.5" customHeight="1" x14ac:dyDescent="0.2">
      <c r="A67" s="34"/>
      <c r="B67" s="3"/>
      <c r="C67" s="3"/>
      <c r="D67" s="3"/>
      <c r="E67" s="3"/>
      <c r="F67" s="3"/>
      <c r="G67" s="3"/>
    </row>
    <row r="68" spans="1:7" x14ac:dyDescent="0.2">
      <c r="A68" s="34" t="s">
        <v>14</v>
      </c>
      <c r="B68" s="3">
        <v>0</v>
      </c>
      <c r="C68" s="3">
        <v>0</v>
      </c>
      <c r="D68" s="3">
        <f t="shared" si="5"/>
        <v>0</v>
      </c>
      <c r="E68" s="3">
        <v>0</v>
      </c>
      <c r="F68" s="3">
        <v>0</v>
      </c>
      <c r="G68" s="3">
        <f t="shared" si="6"/>
        <v>0</v>
      </c>
    </row>
    <row r="69" spans="1:7" ht="5.25" customHeight="1" x14ac:dyDescent="0.2">
      <c r="A69" s="34"/>
      <c r="B69" s="3"/>
      <c r="C69" s="3"/>
      <c r="D69" s="3"/>
      <c r="E69" s="3"/>
      <c r="F69" s="3"/>
      <c r="G69" s="3"/>
    </row>
    <row r="70" spans="1:7" ht="22.5" x14ac:dyDescent="0.2">
      <c r="A70" s="34" t="s">
        <v>15</v>
      </c>
      <c r="B70" s="3">
        <v>0</v>
      </c>
      <c r="C70" s="3">
        <v>0</v>
      </c>
      <c r="D70" s="3">
        <f t="shared" si="5"/>
        <v>0</v>
      </c>
      <c r="E70" s="3">
        <v>0</v>
      </c>
      <c r="F70" s="3">
        <v>0</v>
      </c>
      <c r="G70" s="3">
        <f t="shared" si="6"/>
        <v>0</v>
      </c>
    </row>
    <row r="71" spans="1:7" x14ac:dyDescent="0.2">
      <c r="A71" s="34"/>
      <c r="B71" s="3"/>
      <c r="C71" s="3"/>
      <c r="D71" s="3"/>
      <c r="E71" s="3"/>
      <c r="F71" s="3"/>
      <c r="G71" s="3"/>
    </row>
    <row r="72" spans="1:7" ht="22.5" x14ac:dyDescent="0.2">
      <c r="A72" s="34" t="s">
        <v>16</v>
      </c>
      <c r="B72" s="3">
        <v>0</v>
      </c>
      <c r="C72" s="3">
        <v>0</v>
      </c>
      <c r="D72" s="3">
        <f t="shared" si="5"/>
        <v>0</v>
      </c>
      <c r="E72" s="3">
        <v>0</v>
      </c>
      <c r="F72" s="3">
        <v>0</v>
      </c>
      <c r="G72" s="3">
        <f t="shared" si="6"/>
        <v>0</v>
      </c>
    </row>
    <row r="73" spans="1:7" ht="8.25" customHeight="1" x14ac:dyDescent="0.2">
      <c r="A73" s="34"/>
      <c r="B73" s="3"/>
      <c r="C73" s="3"/>
      <c r="D73" s="3"/>
      <c r="E73" s="3"/>
      <c r="F73" s="3"/>
      <c r="G73" s="3"/>
    </row>
    <row r="74" spans="1:7" ht="22.5" x14ac:dyDescent="0.2">
      <c r="A74" s="34" t="s">
        <v>17</v>
      </c>
      <c r="B74" s="3">
        <v>0</v>
      </c>
      <c r="C74" s="3">
        <v>0</v>
      </c>
      <c r="D74" s="3">
        <f t="shared" si="5"/>
        <v>0</v>
      </c>
      <c r="E74" s="3">
        <v>0</v>
      </c>
      <c r="F74" s="3">
        <v>0</v>
      </c>
      <c r="G74" s="3">
        <f t="shared" si="6"/>
        <v>0</v>
      </c>
    </row>
    <row r="75" spans="1:7" x14ac:dyDescent="0.2">
      <c r="A75" s="34"/>
      <c r="B75" s="3"/>
      <c r="C75" s="3"/>
      <c r="D75" s="3"/>
      <c r="E75" s="3"/>
      <c r="F75" s="3"/>
      <c r="G75" s="3"/>
    </row>
    <row r="76" spans="1:7" ht="22.5" x14ac:dyDescent="0.2">
      <c r="A76" s="35" t="s">
        <v>18</v>
      </c>
      <c r="B76" s="3">
        <v>0</v>
      </c>
      <c r="C76" s="3">
        <v>0</v>
      </c>
      <c r="D76" s="3">
        <f t="shared" si="5"/>
        <v>0</v>
      </c>
      <c r="E76" s="3">
        <v>0</v>
      </c>
      <c r="F76" s="3">
        <v>0</v>
      </c>
      <c r="G76" s="3">
        <f t="shared" si="6"/>
        <v>0</v>
      </c>
    </row>
    <row r="77" spans="1:7" ht="7.5" customHeight="1" x14ac:dyDescent="0.2">
      <c r="A77" s="34"/>
      <c r="B77" s="3"/>
      <c r="C77" s="3"/>
      <c r="D77" s="3"/>
      <c r="E77" s="3"/>
      <c r="F77" s="3"/>
      <c r="G77" s="3"/>
    </row>
    <row r="78" spans="1:7" x14ac:dyDescent="0.2">
      <c r="A78" s="34" t="s">
        <v>19</v>
      </c>
      <c r="B78" s="3">
        <v>0</v>
      </c>
      <c r="C78" s="3">
        <v>0</v>
      </c>
      <c r="D78" s="3">
        <f t="shared" si="5"/>
        <v>0</v>
      </c>
      <c r="E78" s="3">
        <v>0</v>
      </c>
      <c r="F78" s="3">
        <v>0</v>
      </c>
      <c r="G78" s="3">
        <f t="shared" si="6"/>
        <v>0</v>
      </c>
    </row>
    <row r="79" spans="1:7" ht="6" customHeight="1" x14ac:dyDescent="0.2">
      <c r="A79" s="34"/>
      <c r="B79" s="7"/>
      <c r="C79" s="7"/>
      <c r="D79" s="7"/>
      <c r="E79" s="7"/>
      <c r="F79" s="7"/>
      <c r="G79" s="7"/>
    </row>
    <row r="80" spans="1:7" x14ac:dyDescent="0.2">
      <c r="A80" s="34" t="s">
        <v>20</v>
      </c>
      <c r="B80" s="18">
        <v>25912909.18</v>
      </c>
      <c r="C80" s="53">
        <v>11400000</v>
      </c>
      <c r="D80" s="53">
        <v>37312909.18</v>
      </c>
      <c r="E80" s="53">
        <v>33026681.09</v>
      </c>
      <c r="F80" s="53">
        <v>33026681.09</v>
      </c>
      <c r="G80" s="53">
        <v>4286228.09</v>
      </c>
    </row>
    <row r="81" spans="1:7" x14ac:dyDescent="0.2">
      <c r="A81" s="23"/>
      <c r="B81" s="8"/>
      <c r="C81" s="8"/>
      <c r="D81" s="8"/>
      <c r="E81" s="8"/>
      <c r="F81" s="8"/>
      <c r="G81" s="8"/>
    </row>
    <row r="82" spans="1:7" x14ac:dyDescent="0.2">
      <c r="A82" s="21" t="s">
        <v>8</v>
      </c>
      <c r="B82" s="19">
        <f t="shared" ref="B82:G82" si="7">SUM(B66:B80)</f>
        <v>25912909.18</v>
      </c>
      <c r="C82" s="19">
        <f t="shared" si="7"/>
        <v>11400000</v>
      </c>
      <c r="D82" s="19">
        <f t="shared" si="7"/>
        <v>37312909.18</v>
      </c>
      <c r="E82" s="19">
        <f t="shared" si="7"/>
        <v>33026681.09</v>
      </c>
      <c r="F82" s="19">
        <f t="shared" si="7"/>
        <v>33026681.09</v>
      </c>
      <c r="G82" s="19">
        <f t="shared" si="7"/>
        <v>4286228.09</v>
      </c>
    </row>
    <row r="86" spans="1:7" ht="17.25" customHeight="1" x14ac:dyDescent="0.2">
      <c r="A86" s="14"/>
      <c r="B86"/>
      <c r="C86"/>
      <c r="D86" s="14"/>
      <c r="E86" s="14"/>
      <c r="F86" s="14"/>
    </row>
    <row r="87" spans="1:7" ht="12" customHeight="1" x14ac:dyDescent="0.2">
      <c r="A87" s="16" t="s">
        <v>168</v>
      </c>
      <c r="B87"/>
      <c r="C87"/>
      <c r="D87" s="61" t="s">
        <v>172</v>
      </c>
      <c r="E87" s="61"/>
      <c r="F87" s="61"/>
    </row>
    <row r="88" spans="1:7" ht="57" customHeight="1" x14ac:dyDescent="0.2">
      <c r="A88" s="17" t="s">
        <v>169</v>
      </c>
      <c r="B88"/>
      <c r="C88"/>
      <c r="D88" s="62" t="s">
        <v>173</v>
      </c>
      <c r="E88" s="62"/>
      <c r="F88" s="62"/>
    </row>
    <row r="89" spans="1:7" ht="12" x14ac:dyDescent="0.2">
      <c r="A89" s="16" t="s">
        <v>170</v>
      </c>
      <c r="B89"/>
      <c r="C89"/>
      <c r="D89"/>
      <c r="E89"/>
      <c r="F89"/>
    </row>
    <row r="90" spans="1:7" ht="12" x14ac:dyDescent="0.2">
      <c r="A90" s="16" t="s">
        <v>171</v>
      </c>
      <c r="B90"/>
      <c r="C90"/>
      <c r="D90"/>
      <c r="E90"/>
      <c r="F90"/>
    </row>
  </sheetData>
  <sheetProtection formatCells="0" formatColumns="0" formatRows="0" insertRows="0" deleteRows="0" autoFilter="0"/>
  <mergeCells count="8">
    <mergeCell ref="A1:G1"/>
    <mergeCell ref="A50:G50"/>
    <mergeCell ref="A62:G62"/>
    <mergeCell ref="D87:F87"/>
    <mergeCell ref="D88:F88"/>
    <mergeCell ref="G2:G3"/>
    <mergeCell ref="G51:G52"/>
    <mergeCell ref="G63:G64"/>
  </mergeCells>
  <printOptions horizontalCentered="1"/>
  <pageMargins left="0.31496062992125984" right="0.31496062992125984" top="0.35433070866141736" bottom="0.15748031496062992" header="0.31496062992125984" footer="0.31496062992125984"/>
  <pageSetup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4"/>
  <sheetViews>
    <sheetView showGridLines="0" workbookViewId="0">
      <selection sqref="A1:G3"/>
    </sheetView>
  </sheetViews>
  <sheetFormatPr baseColWidth="10" defaultColWidth="12" defaultRowHeight="11.25" x14ac:dyDescent="0.2"/>
  <cols>
    <col min="1" max="1" width="49.6640625" style="1" customWidth="1"/>
    <col min="2" max="7" width="18.33203125" style="1" customWidth="1"/>
    <col min="8" max="16384" width="12" style="1"/>
  </cols>
  <sheetData>
    <row r="1" spans="1:7" ht="64.5" customHeight="1" x14ac:dyDescent="0.2">
      <c r="A1" s="58" t="s">
        <v>178</v>
      </c>
      <c r="B1" s="59"/>
      <c r="C1" s="59"/>
      <c r="D1" s="59"/>
      <c r="E1" s="59"/>
      <c r="F1" s="59"/>
      <c r="G1" s="60"/>
    </row>
    <row r="2" spans="1:7" x14ac:dyDescent="0.2">
      <c r="A2" s="52"/>
      <c r="B2" s="50" t="s">
        <v>0</v>
      </c>
      <c r="C2" s="49"/>
      <c r="D2" s="49"/>
      <c r="E2" s="49"/>
      <c r="F2" s="48"/>
      <c r="G2" s="63" t="s">
        <v>1</v>
      </c>
    </row>
    <row r="3" spans="1:7" ht="24.95" customHeight="1" x14ac:dyDescent="0.2">
      <c r="A3" s="54" t="s">
        <v>2</v>
      </c>
      <c r="B3" s="47" t="s">
        <v>3</v>
      </c>
      <c r="C3" s="47" t="s">
        <v>4</v>
      </c>
      <c r="D3" s="47" t="s">
        <v>5</v>
      </c>
      <c r="E3" s="47" t="s">
        <v>6</v>
      </c>
      <c r="F3" s="47" t="s">
        <v>7</v>
      </c>
      <c r="G3" s="64"/>
    </row>
    <row r="4" spans="1:7" x14ac:dyDescent="0.2">
      <c r="A4" s="36"/>
      <c r="B4" s="4"/>
      <c r="C4" s="4"/>
      <c r="D4" s="4"/>
      <c r="E4" s="4"/>
      <c r="F4" s="4"/>
      <c r="G4" s="4"/>
    </row>
    <row r="5" spans="1:7" x14ac:dyDescent="0.2">
      <c r="A5" s="37" t="s">
        <v>21</v>
      </c>
      <c r="B5" s="53">
        <v>270711712.56</v>
      </c>
      <c r="C5" s="53">
        <v>30087307.010000002</v>
      </c>
      <c r="D5" s="53">
        <v>300799019.56999999</v>
      </c>
      <c r="E5" s="53">
        <v>212230384.25</v>
      </c>
      <c r="F5" s="53">
        <v>211972465.31999999</v>
      </c>
      <c r="G5" s="53">
        <v>88568635.319999993</v>
      </c>
    </row>
    <row r="6" spans="1:7" x14ac:dyDescent="0.2">
      <c r="A6" s="37"/>
      <c r="B6" s="53"/>
      <c r="C6" s="53"/>
      <c r="D6" s="53"/>
      <c r="E6" s="53"/>
      <c r="F6" s="53"/>
      <c r="G6" s="53"/>
    </row>
    <row r="7" spans="1:7" x14ac:dyDescent="0.2">
      <c r="A7" s="37" t="s">
        <v>22</v>
      </c>
      <c r="B7" s="53">
        <v>32317372</v>
      </c>
      <c r="C7" s="53">
        <v>65686686.460000001</v>
      </c>
      <c r="D7" s="53">
        <v>98004058.460000008</v>
      </c>
      <c r="E7" s="53">
        <v>38681297.810000002</v>
      </c>
      <c r="F7" s="53">
        <v>38668647.810000002</v>
      </c>
      <c r="G7" s="53">
        <v>59322760.650000006</v>
      </c>
    </row>
    <row r="8" spans="1:7" x14ac:dyDescent="0.2">
      <c r="A8" s="37"/>
      <c r="B8" s="53"/>
      <c r="C8" s="53"/>
      <c r="D8" s="53"/>
      <c r="E8" s="53"/>
      <c r="F8" s="53"/>
      <c r="G8" s="53"/>
    </row>
    <row r="9" spans="1:7" x14ac:dyDescent="0.2">
      <c r="A9" s="37" t="s">
        <v>23</v>
      </c>
      <c r="B9" s="53">
        <v>8500000</v>
      </c>
      <c r="C9" s="53">
        <v>0</v>
      </c>
      <c r="D9" s="53">
        <v>8500000</v>
      </c>
      <c r="E9" s="53">
        <v>6374997</v>
      </c>
      <c r="F9" s="53">
        <v>6374997</v>
      </c>
      <c r="G9" s="53">
        <v>2125003</v>
      </c>
    </row>
    <row r="10" spans="1:7" x14ac:dyDescent="0.2">
      <c r="A10" s="37"/>
      <c r="B10" s="53"/>
      <c r="C10" s="53"/>
      <c r="D10" s="53"/>
      <c r="E10" s="53"/>
      <c r="F10" s="53"/>
      <c r="G10" s="53"/>
    </row>
    <row r="11" spans="1:7" x14ac:dyDescent="0.2">
      <c r="A11" s="37" t="s">
        <v>24</v>
      </c>
      <c r="B11" s="53">
        <v>9225462.8399999999</v>
      </c>
      <c r="C11" s="53">
        <v>52694.18</v>
      </c>
      <c r="D11" s="53">
        <v>9278157.0199999996</v>
      </c>
      <c r="E11" s="53">
        <v>6795248</v>
      </c>
      <c r="F11" s="53">
        <v>6795248</v>
      </c>
      <c r="G11" s="53">
        <v>2482909.0199999996</v>
      </c>
    </row>
    <row r="12" spans="1:7" x14ac:dyDescent="0.2">
      <c r="A12" s="37"/>
      <c r="B12" s="18"/>
      <c r="C12" s="18"/>
      <c r="D12" s="18"/>
      <c r="E12" s="18"/>
      <c r="F12" s="18"/>
      <c r="G12" s="18"/>
    </row>
    <row r="13" spans="1:7" x14ac:dyDescent="0.2">
      <c r="A13" s="37" t="s">
        <v>25</v>
      </c>
      <c r="B13" s="18">
        <v>0</v>
      </c>
      <c r="C13" s="18">
        <v>0</v>
      </c>
      <c r="D13" s="18">
        <f>B13+C13</f>
        <v>0</v>
      </c>
      <c r="E13" s="18">
        <v>0</v>
      </c>
      <c r="F13" s="18">
        <v>0</v>
      </c>
      <c r="G13" s="18">
        <f>D13-E13</f>
        <v>0</v>
      </c>
    </row>
    <row r="14" spans="1:7" x14ac:dyDescent="0.2">
      <c r="A14" s="38"/>
      <c r="B14" s="30"/>
      <c r="C14" s="30"/>
      <c r="D14" s="30"/>
      <c r="E14" s="30"/>
      <c r="F14" s="30"/>
      <c r="G14" s="30"/>
    </row>
    <row r="15" spans="1:7" x14ac:dyDescent="0.2">
      <c r="A15" s="24" t="s">
        <v>8</v>
      </c>
      <c r="B15" s="31">
        <f t="shared" ref="B15:G15" si="0">SUM(B5+B7+B9+B11+B13)</f>
        <v>320754547.39999998</v>
      </c>
      <c r="C15" s="31">
        <f t="shared" si="0"/>
        <v>95826687.650000006</v>
      </c>
      <c r="D15" s="31">
        <f t="shared" si="0"/>
        <v>416581235.04999995</v>
      </c>
      <c r="E15" s="31">
        <f t="shared" si="0"/>
        <v>264081927.06</v>
      </c>
      <c r="F15" s="31">
        <f t="shared" si="0"/>
        <v>263811358.13</v>
      </c>
      <c r="G15" s="31">
        <f t="shared" si="0"/>
        <v>152499307.99000001</v>
      </c>
    </row>
    <row r="20" spans="1:6" x14ac:dyDescent="0.2">
      <c r="A20" s="14"/>
      <c r="B20"/>
      <c r="C20"/>
      <c r="D20" s="14"/>
      <c r="E20" s="14"/>
      <c r="F20" s="14"/>
    </row>
    <row r="21" spans="1:6" ht="12" x14ac:dyDescent="0.2">
      <c r="A21" s="16" t="s">
        <v>168</v>
      </c>
      <c r="B21"/>
      <c r="C21"/>
      <c r="D21" s="65" t="s">
        <v>172</v>
      </c>
      <c r="E21" s="65"/>
      <c r="F21" s="65"/>
    </row>
    <row r="22" spans="1:6" ht="65.25" customHeight="1" x14ac:dyDescent="0.2">
      <c r="A22" s="17" t="s">
        <v>169</v>
      </c>
      <c r="B22"/>
      <c r="C22"/>
      <c r="D22" s="62" t="s">
        <v>173</v>
      </c>
      <c r="E22" s="62"/>
      <c r="F22" s="62"/>
    </row>
    <row r="23" spans="1:6" ht="12" x14ac:dyDescent="0.2">
      <c r="A23" s="16" t="s">
        <v>170</v>
      </c>
      <c r="B23"/>
      <c r="C23"/>
      <c r="D23"/>
      <c r="E23"/>
      <c r="F23"/>
    </row>
    <row r="24" spans="1:6" ht="12" x14ac:dyDescent="0.2">
      <c r="A24" s="16" t="s">
        <v>171</v>
      </c>
      <c r="B24"/>
      <c r="C24"/>
      <c r="D24"/>
      <c r="E24"/>
      <c r="F24"/>
    </row>
  </sheetData>
  <sheetProtection formatCells="0" formatColumns="0" formatRows="0" autoFilter="0"/>
  <mergeCells count="4">
    <mergeCell ref="G2:G3"/>
    <mergeCell ref="A1:G1"/>
    <mergeCell ref="D21:F21"/>
    <mergeCell ref="D22:F22"/>
  </mergeCells>
  <printOptions horizontalCentered="1"/>
  <pageMargins left="0.70866141732283472" right="0.70866141732283472" top="0.74803149606299213" bottom="0.74803149606299213" header="0.31496062992125984" footer="0.31496062992125984"/>
  <pageSetup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4"/>
  <sheetViews>
    <sheetView showGridLines="0" workbookViewId="0">
      <selection activeCell="A3" sqref="A3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62.25" customHeight="1" x14ac:dyDescent="0.2">
      <c r="A1" s="58" t="s">
        <v>179</v>
      </c>
      <c r="B1" s="59"/>
      <c r="C1" s="59"/>
      <c r="D1" s="59"/>
      <c r="E1" s="59"/>
      <c r="F1" s="59"/>
      <c r="G1" s="60"/>
    </row>
    <row r="2" spans="1:7" x14ac:dyDescent="0.2">
      <c r="A2" s="52"/>
      <c r="B2" s="50" t="s">
        <v>0</v>
      </c>
      <c r="C2" s="49"/>
      <c r="D2" s="49"/>
      <c r="E2" s="49"/>
      <c r="F2" s="48"/>
      <c r="G2" s="63" t="s">
        <v>1</v>
      </c>
    </row>
    <row r="3" spans="1:7" ht="24.95" customHeight="1" x14ac:dyDescent="0.2">
      <c r="A3" s="54" t="s">
        <v>2</v>
      </c>
      <c r="B3" s="47" t="s">
        <v>3</v>
      </c>
      <c r="C3" s="47" t="s">
        <v>4</v>
      </c>
      <c r="D3" s="47" t="s">
        <v>5</v>
      </c>
      <c r="E3" s="47" t="s">
        <v>6</v>
      </c>
      <c r="F3" s="47" t="s">
        <v>7</v>
      </c>
      <c r="G3" s="64"/>
    </row>
    <row r="4" spans="1:7" x14ac:dyDescent="0.2">
      <c r="A4" s="12" t="s">
        <v>26</v>
      </c>
      <c r="B4" s="29">
        <f>SUM(B5:B11)</f>
        <v>170727084.18000001</v>
      </c>
      <c r="C4" s="56">
        <v>3208382.05</v>
      </c>
      <c r="D4" s="56">
        <v>173935466.23000002</v>
      </c>
      <c r="E4" s="56">
        <v>115699280.37</v>
      </c>
      <c r="F4" s="56">
        <v>115699280.37</v>
      </c>
      <c r="G4" s="56">
        <v>58236185.860000014</v>
      </c>
    </row>
    <row r="5" spans="1:7" x14ac:dyDescent="0.2">
      <c r="A5" s="42" t="s">
        <v>27</v>
      </c>
      <c r="B5" s="18">
        <v>95979789.420000002</v>
      </c>
      <c r="C5" s="53">
        <v>0</v>
      </c>
      <c r="D5" s="53">
        <v>95979789.420000002</v>
      </c>
      <c r="E5" s="53">
        <v>70519616</v>
      </c>
      <c r="F5" s="53">
        <v>70519616</v>
      </c>
      <c r="G5" s="53">
        <v>25460173.420000002</v>
      </c>
    </row>
    <row r="6" spans="1:7" x14ac:dyDescent="0.2">
      <c r="A6" s="42" t="s">
        <v>28</v>
      </c>
      <c r="B6" s="18">
        <v>710400</v>
      </c>
      <c r="C6" s="53">
        <v>0</v>
      </c>
      <c r="D6" s="53">
        <v>710400</v>
      </c>
      <c r="E6" s="53">
        <v>522800</v>
      </c>
      <c r="F6" s="53">
        <v>522800</v>
      </c>
      <c r="G6" s="53">
        <v>187600</v>
      </c>
    </row>
    <row r="7" spans="1:7" x14ac:dyDescent="0.2">
      <c r="A7" s="42" t="s">
        <v>29</v>
      </c>
      <c r="B7" s="18">
        <v>22948342.84</v>
      </c>
      <c r="C7" s="53">
        <v>6369.03</v>
      </c>
      <c r="D7" s="53">
        <v>22954711.870000001</v>
      </c>
      <c r="E7" s="53">
        <v>4560211.75</v>
      </c>
      <c r="F7" s="53">
        <v>4560211.75</v>
      </c>
      <c r="G7" s="53">
        <v>18394500.120000001</v>
      </c>
    </row>
    <row r="8" spans="1:7" x14ac:dyDescent="0.2">
      <c r="A8" s="42" t="s">
        <v>30</v>
      </c>
      <c r="B8" s="18">
        <v>594500</v>
      </c>
      <c r="C8" s="53">
        <v>0</v>
      </c>
      <c r="D8" s="53">
        <v>594500</v>
      </c>
      <c r="E8" s="53">
        <v>432325.94</v>
      </c>
      <c r="F8" s="53">
        <v>432325.94</v>
      </c>
      <c r="G8" s="53">
        <v>162174.06</v>
      </c>
    </row>
    <row r="9" spans="1:7" x14ac:dyDescent="0.2">
      <c r="A9" s="42" t="s">
        <v>31</v>
      </c>
      <c r="B9" s="18">
        <v>50494051.920000002</v>
      </c>
      <c r="C9" s="53">
        <v>3202013.02</v>
      </c>
      <c r="D9" s="53">
        <v>53696064.940000005</v>
      </c>
      <c r="E9" s="53">
        <v>39664326.68</v>
      </c>
      <c r="F9" s="53">
        <v>39664326.68</v>
      </c>
      <c r="G9" s="53">
        <v>14031738.260000005</v>
      </c>
    </row>
    <row r="10" spans="1:7" x14ac:dyDescent="0.2">
      <c r="A10" s="42" t="s">
        <v>32</v>
      </c>
      <c r="B10" s="18">
        <v>0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</row>
    <row r="11" spans="1:7" x14ac:dyDescent="0.2">
      <c r="A11" s="42" t="s">
        <v>33</v>
      </c>
      <c r="B11" s="18">
        <v>0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</row>
    <row r="12" spans="1:7" x14ac:dyDescent="0.2">
      <c r="A12" s="12" t="s">
        <v>34</v>
      </c>
      <c r="B12" s="28">
        <f>SUM(B13:B21)</f>
        <v>30161400</v>
      </c>
      <c r="C12" s="57">
        <v>3016535.1399999997</v>
      </c>
      <c r="D12" s="57">
        <v>33177935.140000001</v>
      </c>
      <c r="E12" s="57">
        <v>25630359.460000001</v>
      </c>
      <c r="F12" s="57">
        <v>25445644.170000002</v>
      </c>
      <c r="G12" s="57">
        <v>7547575.6799999997</v>
      </c>
    </row>
    <row r="13" spans="1:7" x14ac:dyDescent="0.2">
      <c r="A13" s="42" t="s">
        <v>35</v>
      </c>
      <c r="B13" s="18">
        <v>1583500</v>
      </c>
      <c r="C13" s="53">
        <v>56555</v>
      </c>
      <c r="D13" s="53">
        <v>1640055</v>
      </c>
      <c r="E13" s="53">
        <v>919905.7</v>
      </c>
      <c r="F13" s="53">
        <v>917235.7</v>
      </c>
      <c r="G13" s="53">
        <v>720149.3</v>
      </c>
    </row>
    <row r="14" spans="1:7" x14ac:dyDescent="0.2">
      <c r="A14" s="42" t="s">
        <v>36</v>
      </c>
      <c r="B14" s="18">
        <v>2555200</v>
      </c>
      <c r="C14" s="53">
        <v>50221.5</v>
      </c>
      <c r="D14" s="53">
        <v>2605421.5</v>
      </c>
      <c r="E14" s="53">
        <v>2170410.4500000002</v>
      </c>
      <c r="F14" s="53">
        <v>2170410.4500000002</v>
      </c>
      <c r="G14" s="53">
        <v>435011.04999999981</v>
      </c>
    </row>
    <row r="15" spans="1:7" x14ac:dyDescent="0.2">
      <c r="A15" s="42" t="s">
        <v>37</v>
      </c>
      <c r="B15" s="18">
        <v>0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</row>
    <row r="16" spans="1:7" x14ac:dyDescent="0.2">
      <c r="A16" s="42" t="s">
        <v>38</v>
      </c>
      <c r="B16" s="18">
        <v>2065300</v>
      </c>
      <c r="C16" s="53">
        <v>1156574</v>
      </c>
      <c r="D16" s="53">
        <v>3221874</v>
      </c>
      <c r="E16" s="53">
        <v>2554006.61</v>
      </c>
      <c r="F16" s="53">
        <v>2551488.61</v>
      </c>
      <c r="G16" s="53">
        <v>667867.39000000013</v>
      </c>
    </row>
    <row r="17" spans="1:7" x14ac:dyDescent="0.2">
      <c r="A17" s="42" t="s">
        <v>39</v>
      </c>
      <c r="B17" s="18">
        <v>573700</v>
      </c>
      <c r="C17" s="53">
        <v>10859.66</v>
      </c>
      <c r="D17" s="53">
        <v>584559.66</v>
      </c>
      <c r="E17" s="53">
        <v>426770.09</v>
      </c>
      <c r="F17" s="53">
        <v>424334.09</v>
      </c>
      <c r="G17" s="53">
        <v>157789.57</v>
      </c>
    </row>
    <row r="18" spans="1:7" x14ac:dyDescent="0.2">
      <c r="A18" s="42" t="s">
        <v>40</v>
      </c>
      <c r="B18" s="18">
        <v>19645200</v>
      </c>
      <c r="C18" s="53">
        <v>465072.93</v>
      </c>
      <c r="D18" s="53">
        <v>20110272.93</v>
      </c>
      <c r="E18" s="53">
        <v>15550511.939999999</v>
      </c>
      <c r="F18" s="53">
        <v>15489558.720000001</v>
      </c>
      <c r="G18" s="53">
        <v>4559760.99</v>
      </c>
    </row>
    <row r="19" spans="1:7" x14ac:dyDescent="0.2">
      <c r="A19" s="42" t="s">
        <v>41</v>
      </c>
      <c r="B19" s="18">
        <v>296000</v>
      </c>
      <c r="C19" s="53">
        <v>1294483.52</v>
      </c>
      <c r="D19" s="53">
        <v>1590483.52</v>
      </c>
      <c r="E19" s="53">
        <v>1458702.92</v>
      </c>
      <c r="F19" s="53">
        <v>1458702.92</v>
      </c>
      <c r="G19" s="53">
        <v>131780.60000000009</v>
      </c>
    </row>
    <row r="20" spans="1:7" x14ac:dyDescent="0.2">
      <c r="A20" s="42" t="s">
        <v>42</v>
      </c>
      <c r="B20" s="18">
        <v>0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</row>
    <row r="21" spans="1:7" x14ac:dyDescent="0.2">
      <c r="A21" s="42" t="s">
        <v>43</v>
      </c>
      <c r="B21" s="18">
        <v>3442500</v>
      </c>
      <c r="C21" s="53">
        <v>-17231.47</v>
      </c>
      <c r="D21" s="53">
        <v>3425268.53</v>
      </c>
      <c r="E21" s="53">
        <v>2550051.75</v>
      </c>
      <c r="F21" s="53">
        <v>2433913.6800000002</v>
      </c>
      <c r="G21" s="53">
        <v>875216.7799999998</v>
      </c>
    </row>
    <row r="22" spans="1:7" x14ac:dyDescent="0.2">
      <c r="A22" s="12" t="s">
        <v>44</v>
      </c>
      <c r="B22" s="28">
        <f>SUM(B23:B31)</f>
        <v>29197205.870000001</v>
      </c>
      <c r="C22" s="57">
        <v>8050904.3599999994</v>
      </c>
      <c r="D22" s="57">
        <v>37248110.230000004</v>
      </c>
      <c r="E22" s="57">
        <v>27165710.689999998</v>
      </c>
      <c r="F22" s="57">
        <v>27092507.049999997</v>
      </c>
      <c r="G22" s="57">
        <v>10082399.540000007</v>
      </c>
    </row>
    <row r="23" spans="1:7" x14ac:dyDescent="0.2">
      <c r="A23" s="42" t="s">
        <v>45</v>
      </c>
      <c r="B23" s="18">
        <v>4456537</v>
      </c>
      <c r="C23" s="53">
        <v>223000</v>
      </c>
      <c r="D23" s="53">
        <v>4679537</v>
      </c>
      <c r="E23" s="53">
        <v>3231629.12</v>
      </c>
      <c r="F23" s="53">
        <v>3231629.12</v>
      </c>
      <c r="G23" s="53">
        <v>1447907.88</v>
      </c>
    </row>
    <row r="24" spans="1:7" x14ac:dyDescent="0.2">
      <c r="A24" s="42" t="s">
        <v>46</v>
      </c>
      <c r="B24" s="18">
        <v>1323401</v>
      </c>
      <c r="C24" s="53">
        <v>1055940</v>
      </c>
      <c r="D24" s="53">
        <v>2379341</v>
      </c>
      <c r="E24" s="53">
        <v>1413892.4</v>
      </c>
      <c r="F24" s="53">
        <v>1413892.4</v>
      </c>
      <c r="G24" s="53">
        <v>965448.60000000009</v>
      </c>
    </row>
    <row r="25" spans="1:7" x14ac:dyDescent="0.2">
      <c r="A25" s="42" t="s">
        <v>47</v>
      </c>
      <c r="B25" s="18">
        <v>2243268.08</v>
      </c>
      <c r="C25" s="53">
        <v>1072465.8400000001</v>
      </c>
      <c r="D25" s="53">
        <v>3315733.92</v>
      </c>
      <c r="E25" s="53">
        <v>1770506.34</v>
      </c>
      <c r="F25" s="53">
        <v>1770506.34</v>
      </c>
      <c r="G25" s="53">
        <v>1545227.5799999998</v>
      </c>
    </row>
    <row r="26" spans="1:7" x14ac:dyDescent="0.2">
      <c r="A26" s="42" t="s">
        <v>48</v>
      </c>
      <c r="B26" s="18">
        <v>1143000</v>
      </c>
      <c r="C26" s="53">
        <v>185189.46</v>
      </c>
      <c r="D26" s="53">
        <v>1328189.46</v>
      </c>
      <c r="E26" s="53">
        <v>1258038.8600000001</v>
      </c>
      <c r="F26" s="53">
        <v>1258038.8600000001</v>
      </c>
      <c r="G26" s="53">
        <v>70150.59999999986</v>
      </c>
    </row>
    <row r="27" spans="1:7" x14ac:dyDescent="0.2">
      <c r="A27" s="42" t="s">
        <v>49</v>
      </c>
      <c r="B27" s="18">
        <v>2712000</v>
      </c>
      <c r="C27" s="53">
        <v>405614.05</v>
      </c>
      <c r="D27" s="53">
        <v>3117614.05</v>
      </c>
      <c r="E27" s="53">
        <v>2023039.75</v>
      </c>
      <c r="F27" s="53">
        <v>1949836.11</v>
      </c>
      <c r="G27" s="53">
        <v>1094574.2999999998</v>
      </c>
    </row>
    <row r="28" spans="1:7" x14ac:dyDescent="0.2">
      <c r="A28" s="42" t="s">
        <v>50</v>
      </c>
      <c r="B28" s="18">
        <v>1736601</v>
      </c>
      <c r="C28" s="53">
        <v>197587.20000000001</v>
      </c>
      <c r="D28" s="53">
        <v>1934188.2</v>
      </c>
      <c r="E28" s="53">
        <v>1036602.34</v>
      </c>
      <c r="F28" s="53">
        <v>1036602.34</v>
      </c>
      <c r="G28" s="53">
        <v>897585.86</v>
      </c>
    </row>
    <row r="29" spans="1:7" x14ac:dyDescent="0.2">
      <c r="A29" s="42" t="s">
        <v>51</v>
      </c>
      <c r="B29" s="18">
        <v>300399.81</v>
      </c>
      <c r="C29" s="53">
        <v>13563</v>
      </c>
      <c r="D29" s="53">
        <v>313962.81</v>
      </c>
      <c r="E29" s="53">
        <v>134730.98000000001</v>
      </c>
      <c r="F29" s="53">
        <v>134730.98000000001</v>
      </c>
      <c r="G29" s="53">
        <v>179231.83</v>
      </c>
    </row>
    <row r="30" spans="1:7" x14ac:dyDescent="0.2">
      <c r="A30" s="42" t="s">
        <v>52</v>
      </c>
      <c r="B30" s="18">
        <v>2723746.83</v>
      </c>
      <c r="C30" s="53">
        <v>3799120</v>
      </c>
      <c r="D30" s="53">
        <v>6522866.8300000001</v>
      </c>
      <c r="E30" s="53">
        <v>4546001.55</v>
      </c>
      <c r="F30" s="53">
        <v>4546001.55</v>
      </c>
      <c r="G30" s="53">
        <v>1976865.2800000003</v>
      </c>
    </row>
    <row r="31" spans="1:7" x14ac:dyDescent="0.2">
      <c r="A31" s="42" t="s">
        <v>53</v>
      </c>
      <c r="B31" s="18">
        <v>12558252.15</v>
      </c>
      <c r="C31" s="53">
        <v>1098424.81</v>
      </c>
      <c r="D31" s="53">
        <v>13656676.960000001</v>
      </c>
      <c r="E31" s="53">
        <v>11751269.35</v>
      </c>
      <c r="F31" s="53">
        <v>11751269.35</v>
      </c>
      <c r="G31" s="53">
        <v>1905407.6100000013</v>
      </c>
    </row>
    <row r="32" spans="1:7" x14ac:dyDescent="0.2">
      <c r="A32" s="12" t="s">
        <v>54</v>
      </c>
      <c r="B32" s="28">
        <f>SUM(B33:B41)</f>
        <v>48746483.909999996</v>
      </c>
      <c r="C32" s="57">
        <v>16497609.210000001</v>
      </c>
      <c r="D32" s="57">
        <v>65244093.119999997</v>
      </c>
      <c r="E32" s="57">
        <v>50160850.399999999</v>
      </c>
      <c r="F32" s="57">
        <v>50160850.399999999</v>
      </c>
      <c r="G32" s="57">
        <v>15083242.719999999</v>
      </c>
    </row>
    <row r="33" spans="1:7" x14ac:dyDescent="0.2">
      <c r="A33" s="42" t="s">
        <v>55</v>
      </c>
      <c r="B33" s="18">
        <v>25912909.18</v>
      </c>
      <c r="C33" s="53">
        <v>11400000</v>
      </c>
      <c r="D33" s="53">
        <v>37312909.18</v>
      </c>
      <c r="E33" s="53">
        <v>33026681.09</v>
      </c>
      <c r="F33" s="53">
        <v>33026681.09</v>
      </c>
      <c r="G33" s="53">
        <v>4286228.09</v>
      </c>
    </row>
    <row r="34" spans="1:7" x14ac:dyDescent="0.2">
      <c r="A34" s="42" t="s">
        <v>56</v>
      </c>
      <c r="B34" s="18">
        <v>0</v>
      </c>
      <c r="C34" s="53">
        <v>0</v>
      </c>
      <c r="D34" s="53">
        <v>0</v>
      </c>
      <c r="E34" s="53">
        <v>0</v>
      </c>
      <c r="F34" s="53">
        <v>0</v>
      </c>
      <c r="G34" s="53">
        <v>0</v>
      </c>
    </row>
    <row r="35" spans="1:7" x14ac:dyDescent="0.2">
      <c r="A35" s="42" t="s">
        <v>57</v>
      </c>
      <c r="B35" s="18">
        <v>0</v>
      </c>
      <c r="C35" s="53">
        <v>0</v>
      </c>
      <c r="D35" s="53">
        <v>0</v>
      </c>
      <c r="E35" s="53">
        <v>0</v>
      </c>
      <c r="F35" s="53">
        <v>0</v>
      </c>
      <c r="G35" s="53">
        <v>0</v>
      </c>
    </row>
    <row r="36" spans="1:7" x14ac:dyDescent="0.2">
      <c r="A36" s="42" t="s">
        <v>58</v>
      </c>
      <c r="B36" s="18">
        <v>13608111.890000001</v>
      </c>
      <c r="C36" s="53">
        <v>5044915.03</v>
      </c>
      <c r="D36" s="53">
        <v>18653026.920000002</v>
      </c>
      <c r="E36" s="53">
        <v>10338921.310000001</v>
      </c>
      <c r="F36" s="53">
        <v>10338921.310000001</v>
      </c>
      <c r="G36" s="53">
        <v>8314105.6100000013</v>
      </c>
    </row>
    <row r="37" spans="1:7" x14ac:dyDescent="0.2">
      <c r="A37" s="42" t="s">
        <v>24</v>
      </c>
      <c r="B37" s="18">
        <v>9225462.8399999999</v>
      </c>
      <c r="C37" s="53">
        <v>52694.18</v>
      </c>
      <c r="D37" s="53">
        <v>9278157.0199999996</v>
      </c>
      <c r="E37" s="53">
        <v>6795248</v>
      </c>
      <c r="F37" s="53">
        <v>6795248</v>
      </c>
      <c r="G37" s="53">
        <v>2482909.0199999996</v>
      </c>
    </row>
    <row r="38" spans="1:7" x14ac:dyDescent="0.2">
      <c r="A38" s="42" t="s">
        <v>59</v>
      </c>
      <c r="B38" s="18">
        <v>0</v>
      </c>
      <c r="C38" s="53">
        <v>0</v>
      </c>
      <c r="D38" s="53">
        <v>0</v>
      </c>
      <c r="E38" s="53">
        <v>0</v>
      </c>
      <c r="F38" s="53">
        <v>0</v>
      </c>
      <c r="G38" s="53">
        <v>0</v>
      </c>
    </row>
    <row r="39" spans="1:7" x14ac:dyDescent="0.2">
      <c r="A39" s="42" t="s">
        <v>60</v>
      </c>
      <c r="B39" s="18">
        <v>0</v>
      </c>
      <c r="C39" s="53">
        <v>0</v>
      </c>
      <c r="D39" s="53">
        <v>0</v>
      </c>
      <c r="E39" s="53">
        <v>0</v>
      </c>
      <c r="F39" s="53">
        <v>0</v>
      </c>
      <c r="G39" s="53">
        <v>0</v>
      </c>
    </row>
    <row r="40" spans="1:7" x14ac:dyDescent="0.2">
      <c r="A40" s="42" t="s">
        <v>61</v>
      </c>
      <c r="B40" s="18">
        <v>0</v>
      </c>
      <c r="C40" s="53">
        <v>0</v>
      </c>
      <c r="D40" s="53">
        <v>0</v>
      </c>
      <c r="E40" s="53">
        <v>0</v>
      </c>
      <c r="F40" s="53">
        <v>0</v>
      </c>
      <c r="G40" s="53">
        <v>0</v>
      </c>
    </row>
    <row r="41" spans="1:7" x14ac:dyDescent="0.2">
      <c r="A41" s="42" t="s">
        <v>62</v>
      </c>
      <c r="B41" s="18">
        <v>0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</row>
    <row r="42" spans="1:7" x14ac:dyDescent="0.2">
      <c r="A42" s="12" t="s">
        <v>63</v>
      </c>
      <c r="B42" s="28">
        <f>SUM(B43:B51)</f>
        <v>295500</v>
      </c>
      <c r="C42" s="57">
        <v>4299406.0200000005</v>
      </c>
      <c r="D42" s="57">
        <v>4594906.0200000005</v>
      </c>
      <c r="E42" s="57">
        <v>750408.5</v>
      </c>
      <c r="F42" s="57">
        <v>737758.5</v>
      </c>
      <c r="G42" s="57">
        <v>3844497.5200000005</v>
      </c>
    </row>
    <row r="43" spans="1:7" x14ac:dyDescent="0.2">
      <c r="A43" s="43" t="s">
        <v>64</v>
      </c>
      <c r="B43" s="18">
        <v>0</v>
      </c>
      <c r="C43" s="53">
        <v>99260.14</v>
      </c>
      <c r="D43" s="53">
        <v>99260.14</v>
      </c>
      <c r="E43" s="53">
        <v>83060</v>
      </c>
      <c r="F43" s="53">
        <v>83060</v>
      </c>
      <c r="G43" s="53">
        <v>16200.14</v>
      </c>
    </row>
    <row r="44" spans="1:7" x14ac:dyDescent="0.2">
      <c r="A44" s="42" t="s">
        <v>65</v>
      </c>
      <c r="B44" s="18">
        <v>50000</v>
      </c>
      <c r="C44" s="53">
        <v>43643</v>
      </c>
      <c r="D44" s="53">
        <v>93643</v>
      </c>
      <c r="E44" s="53">
        <v>43643</v>
      </c>
      <c r="F44" s="53">
        <v>43643</v>
      </c>
      <c r="G44" s="53">
        <v>50000</v>
      </c>
    </row>
    <row r="45" spans="1:7" x14ac:dyDescent="0.2">
      <c r="A45" s="42" t="s">
        <v>66</v>
      </c>
      <c r="B45" s="18">
        <v>0</v>
      </c>
      <c r="C45" s="53">
        <v>39440</v>
      </c>
      <c r="D45" s="53">
        <v>39440</v>
      </c>
      <c r="E45" s="53">
        <v>39440</v>
      </c>
      <c r="F45" s="53">
        <v>39440</v>
      </c>
      <c r="G45" s="53">
        <v>0</v>
      </c>
    </row>
    <row r="46" spans="1:7" x14ac:dyDescent="0.2">
      <c r="A46" s="42" t="s">
        <v>67</v>
      </c>
      <c r="B46" s="18">
        <v>0</v>
      </c>
      <c r="C46" s="53">
        <v>3860000</v>
      </c>
      <c r="D46" s="53">
        <v>3860000</v>
      </c>
      <c r="E46" s="53">
        <v>300000</v>
      </c>
      <c r="F46" s="53">
        <v>300000</v>
      </c>
      <c r="G46" s="53">
        <v>3560000</v>
      </c>
    </row>
    <row r="47" spans="1:7" x14ac:dyDescent="0.2">
      <c r="A47" s="42" t="s">
        <v>68</v>
      </c>
      <c r="B47" s="18">
        <v>0</v>
      </c>
      <c r="C47" s="53">
        <v>0</v>
      </c>
      <c r="D47" s="53">
        <v>0</v>
      </c>
      <c r="E47" s="53">
        <v>0</v>
      </c>
      <c r="F47" s="53">
        <v>0</v>
      </c>
      <c r="G47" s="53">
        <v>0</v>
      </c>
    </row>
    <row r="48" spans="1:7" x14ac:dyDescent="0.2">
      <c r="A48" s="42" t="s">
        <v>69</v>
      </c>
      <c r="B48" s="18">
        <v>0</v>
      </c>
      <c r="C48" s="53">
        <v>397205</v>
      </c>
      <c r="D48" s="53">
        <v>397205</v>
      </c>
      <c r="E48" s="53">
        <v>185508</v>
      </c>
      <c r="F48" s="53">
        <v>172858</v>
      </c>
      <c r="G48" s="53">
        <v>211697</v>
      </c>
    </row>
    <row r="49" spans="1:8" x14ac:dyDescent="0.2">
      <c r="A49" s="42" t="s">
        <v>70</v>
      </c>
      <c r="B49" s="18">
        <v>200000</v>
      </c>
      <c r="C49" s="53">
        <v>-155142.12</v>
      </c>
      <c r="D49" s="53">
        <v>44857.880000000005</v>
      </c>
      <c r="E49" s="53">
        <v>44857.88</v>
      </c>
      <c r="F49" s="53">
        <v>44857.88</v>
      </c>
      <c r="G49" s="53">
        <v>0</v>
      </c>
    </row>
    <row r="50" spans="1:8" x14ac:dyDescent="0.2">
      <c r="A50" s="42" t="s">
        <v>71</v>
      </c>
      <c r="B50" s="18">
        <v>0</v>
      </c>
      <c r="C50" s="53">
        <v>0</v>
      </c>
      <c r="D50" s="53">
        <v>0</v>
      </c>
      <c r="E50" s="53">
        <v>0</v>
      </c>
      <c r="F50" s="53">
        <v>0</v>
      </c>
      <c r="G50" s="53">
        <v>0</v>
      </c>
    </row>
    <row r="51" spans="1:8" x14ac:dyDescent="0.2">
      <c r="A51" s="42" t="s">
        <v>72</v>
      </c>
      <c r="B51" s="18">
        <v>45500</v>
      </c>
      <c r="C51" s="53">
        <v>15000</v>
      </c>
      <c r="D51" s="53">
        <v>60500</v>
      </c>
      <c r="E51" s="53">
        <v>53899.62</v>
      </c>
      <c r="F51" s="53">
        <v>53899.62</v>
      </c>
      <c r="G51" s="53">
        <v>6600.3799999999974</v>
      </c>
    </row>
    <row r="52" spans="1:8" x14ac:dyDescent="0.2">
      <c r="A52" s="12" t="s">
        <v>73</v>
      </c>
      <c r="B52" s="28">
        <f>SUM(B53:B55)</f>
        <v>1500000</v>
      </c>
      <c r="C52" s="57">
        <v>80043756.930000007</v>
      </c>
      <c r="D52" s="57">
        <v>81543756.930000007</v>
      </c>
      <c r="E52" s="57">
        <v>37680889.309999995</v>
      </c>
      <c r="F52" s="57">
        <v>37680889.309999995</v>
      </c>
      <c r="G52" s="57">
        <v>43862867.620000012</v>
      </c>
    </row>
    <row r="53" spans="1:8" x14ac:dyDescent="0.2">
      <c r="A53" s="42" t="s">
        <v>74</v>
      </c>
      <c r="B53" s="18">
        <v>1500000</v>
      </c>
      <c r="C53" s="53">
        <v>78107566.930000007</v>
      </c>
      <c r="D53" s="53">
        <v>79607566.930000007</v>
      </c>
      <c r="E53" s="53">
        <v>37100905.079999998</v>
      </c>
      <c r="F53" s="53">
        <v>37100905.079999998</v>
      </c>
      <c r="G53" s="53">
        <v>42506661.850000009</v>
      </c>
      <c r="H53" s="33"/>
    </row>
    <row r="54" spans="1:8" x14ac:dyDescent="0.2">
      <c r="A54" s="42" t="s">
        <v>75</v>
      </c>
      <c r="B54" s="18">
        <v>0</v>
      </c>
      <c r="C54" s="53">
        <v>1636190</v>
      </c>
      <c r="D54" s="53">
        <v>1636190</v>
      </c>
      <c r="E54" s="53">
        <v>339984.23</v>
      </c>
      <c r="F54" s="53">
        <v>339984.23</v>
      </c>
      <c r="G54" s="53">
        <v>1296205.77</v>
      </c>
    </row>
    <row r="55" spans="1:8" x14ac:dyDescent="0.2">
      <c r="A55" s="42" t="s">
        <v>76</v>
      </c>
      <c r="B55" s="18">
        <v>0</v>
      </c>
      <c r="C55" s="53">
        <v>300000</v>
      </c>
      <c r="D55" s="53">
        <v>300000</v>
      </c>
      <c r="E55" s="53">
        <v>240000</v>
      </c>
      <c r="F55" s="53">
        <v>240000</v>
      </c>
      <c r="G55" s="53">
        <v>60000</v>
      </c>
    </row>
    <row r="56" spans="1:8" x14ac:dyDescent="0.2">
      <c r="A56" s="12" t="s">
        <v>77</v>
      </c>
      <c r="B56" s="28">
        <f>SUM(B57:B63)</f>
        <v>20000</v>
      </c>
      <c r="C56" s="57">
        <v>0</v>
      </c>
      <c r="D56" s="57">
        <v>20000</v>
      </c>
      <c r="E56" s="57">
        <v>0</v>
      </c>
      <c r="F56" s="57">
        <v>0</v>
      </c>
      <c r="G56" s="57">
        <v>20000</v>
      </c>
    </row>
    <row r="57" spans="1:8" x14ac:dyDescent="0.2">
      <c r="A57" s="42" t="s">
        <v>78</v>
      </c>
      <c r="B57" s="18">
        <v>0</v>
      </c>
      <c r="C57" s="53">
        <v>0</v>
      </c>
      <c r="D57" s="53">
        <v>0</v>
      </c>
      <c r="E57" s="53">
        <v>0</v>
      </c>
      <c r="F57" s="53">
        <v>0</v>
      </c>
      <c r="G57" s="53">
        <v>0</v>
      </c>
    </row>
    <row r="58" spans="1:8" x14ac:dyDescent="0.2">
      <c r="A58" s="42" t="s">
        <v>79</v>
      </c>
      <c r="B58" s="18">
        <v>0</v>
      </c>
      <c r="C58" s="53">
        <v>0</v>
      </c>
      <c r="D58" s="53">
        <v>0</v>
      </c>
      <c r="E58" s="53">
        <v>0</v>
      </c>
      <c r="F58" s="53">
        <v>0</v>
      </c>
      <c r="G58" s="53">
        <v>0</v>
      </c>
    </row>
    <row r="59" spans="1:8" x14ac:dyDescent="0.2">
      <c r="A59" s="42" t="s">
        <v>80</v>
      </c>
      <c r="B59" s="18">
        <v>0</v>
      </c>
      <c r="C59" s="53">
        <v>0</v>
      </c>
      <c r="D59" s="53">
        <v>0</v>
      </c>
      <c r="E59" s="53">
        <v>0</v>
      </c>
      <c r="F59" s="53">
        <v>0</v>
      </c>
      <c r="G59" s="53">
        <v>0</v>
      </c>
    </row>
    <row r="60" spans="1:8" x14ac:dyDescent="0.2">
      <c r="A60" s="42" t="s">
        <v>81</v>
      </c>
      <c r="B60" s="18">
        <v>0</v>
      </c>
      <c r="C60" s="53">
        <v>0</v>
      </c>
      <c r="D60" s="53">
        <v>0</v>
      </c>
      <c r="E60" s="53">
        <v>0</v>
      </c>
      <c r="F60" s="53">
        <v>0</v>
      </c>
      <c r="G60" s="53">
        <v>0</v>
      </c>
    </row>
    <row r="61" spans="1:8" x14ac:dyDescent="0.2">
      <c r="A61" s="42" t="s">
        <v>82</v>
      </c>
      <c r="B61" s="18">
        <v>0</v>
      </c>
      <c r="C61" s="53">
        <v>0</v>
      </c>
      <c r="D61" s="53">
        <v>0</v>
      </c>
      <c r="E61" s="53">
        <v>0</v>
      </c>
      <c r="F61" s="53">
        <v>0</v>
      </c>
      <c r="G61" s="53">
        <v>0</v>
      </c>
    </row>
    <row r="62" spans="1:8" x14ac:dyDescent="0.2">
      <c r="A62" s="42" t="s">
        <v>83</v>
      </c>
      <c r="B62" s="18">
        <v>0</v>
      </c>
      <c r="C62" s="53">
        <v>0</v>
      </c>
      <c r="D62" s="53">
        <v>0</v>
      </c>
      <c r="E62" s="53">
        <v>0</v>
      </c>
      <c r="F62" s="53">
        <v>0</v>
      </c>
      <c r="G62" s="53">
        <v>0</v>
      </c>
    </row>
    <row r="63" spans="1:8" x14ac:dyDescent="0.2">
      <c r="A63" s="42" t="s">
        <v>84</v>
      </c>
      <c r="B63" s="18">
        <v>20000</v>
      </c>
      <c r="C63" s="53">
        <v>0</v>
      </c>
      <c r="D63" s="53">
        <v>20000</v>
      </c>
      <c r="E63" s="53">
        <v>0</v>
      </c>
      <c r="F63" s="53">
        <v>0</v>
      </c>
      <c r="G63" s="53">
        <v>20000</v>
      </c>
    </row>
    <row r="64" spans="1:8" x14ac:dyDescent="0.2">
      <c r="A64" s="12" t="s">
        <v>85</v>
      </c>
      <c r="B64" s="28">
        <f>SUM(B65:B67)</f>
        <v>30501872</v>
      </c>
      <c r="C64" s="57">
        <v>-18656476.489999998</v>
      </c>
      <c r="D64" s="57">
        <v>11845395.510000002</v>
      </c>
      <c r="E64" s="57">
        <v>250000</v>
      </c>
      <c r="F64" s="57">
        <v>250000</v>
      </c>
      <c r="G64" s="57">
        <v>11595395.510000002</v>
      </c>
    </row>
    <row r="65" spans="1:7" x14ac:dyDescent="0.2">
      <c r="A65" s="42" t="s">
        <v>25</v>
      </c>
      <c r="B65" s="18">
        <v>0</v>
      </c>
      <c r="C65" s="53">
        <v>0</v>
      </c>
      <c r="D65" s="53">
        <v>0</v>
      </c>
      <c r="E65" s="53">
        <v>0</v>
      </c>
      <c r="F65" s="53">
        <v>0</v>
      </c>
      <c r="G65" s="53">
        <v>0</v>
      </c>
    </row>
    <row r="66" spans="1:7" x14ac:dyDescent="0.2">
      <c r="A66" s="42" t="s">
        <v>86</v>
      </c>
      <c r="B66" s="18">
        <v>0</v>
      </c>
      <c r="C66" s="53">
        <v>0</v>
      </c>
      <c r="D66" s="53">
        <v>0</v>
      </c>
      <c r="E66" s="53">
        <v>0</v>
      </c>
      <c r="F66" s="53">
        <v>0</v>
      </c>
      <c r="G66" s="53">
        <v>0</v>
      </c>
    </row>
    <row r="67" spans="1:7" x14ac:dyDescent="0.2">
      <c r="A67" s="42" t="s">
        <v>87</v>
      </c>
      <c r="B67" s="18">
        <v>30501872</v>
      </c>
      <c r="C67" s="53">
        <v>-18656476.489999998</v>
      </c>
      <c r="D67" s="53">
        <v>11845395.510000002</v>
      </c>
      <c r="E67" s="53">
        <v>250000</v>
      </c>
      <c r="F67" s="53">
        <v>250000</v>
      </c>
      <c r="G67" s="53">
        <v>11595395.510000002</v>
      </c>
    </row>
    <row r="68" spans="1:7" x14ac:dyDescent="0.2">
      <c r="A68" s="12" t="s">
        <v>88</v>
      </c>
      <c r="B68" s="28">
        <f>SUM(B69:B75)</f>
        <v>9605001.4399999995</v>
      </c>
      <c r="C68" s="57">
        <v>-633429.56999999995</v>
      </c>
      <c r="D68" s="57">
        <v>8971571.8699999992</v>
      </c>
      <c r="E68" s="57">
        <v>6744428.3300000001</v>
      </c>
      <c r="F68" s="57">
        <v>6744428.3300000001</v>
      </c>
      <c r="G68" s="57">
        <v>2227143.5399999991</v>
      </c>
    </row>
    <row r="69" spans="1:7" x14ac:dyDescent="0.2">
      <c r="A69" s="42" t="s">
        <v>89</v>
      </c>
      <c r="B69" s="18">
        <v>8500000</v>
      </c>
      <c r="C69" s="53">
        <v>0</v>
      </c>
      <c r="D69" s="53">
        <v>8500000</v>
      </c>
      <c r="E69" s="53">
        <v>6374997</v>
      </c>
      <c r="F69" s="53">
        <v>6374997</v>
      </c>
      <c r="G69" s="53">
        <v>2125003</v>
      </c>
    </row>
    <row r="70" spans="1:7" x14ac:dyDescent="0.2">
      <c r="A70" s="42" t="s">
        <v>90</v>
      </c>
      <c r="B70" s="18">
        <v>1105001.44</v>
      </c>
      <c r="C70" s="53">
        <v>-633429.56999999995</v>
      </c>
      <c r="D70" s="53">
        <v>471571.87</v>
      </c>
      <c r="E70" s="53">
        <v>369431.33</v>
      </c>
      <c r="F70" s="53">
        <v>369431.33</v>
      </c>
      <c r="G70" s="53">
        <v>102140.53999999998</v>
      </c>
    </row>
    <row r="71" spans="1:7" x14ac:dyDescent="0.2">
      <c r="A71" s="42" t="s">
        <v>91</v>
      </c>
      <c r="B71" s="18">
        <v>0</v>
      </c>
      <c r="C71" s="53">
        <v>0</v>
      </c>
      <c r="D71" s="53">
        <v>0</v>
      </c>
      <c r="E71" s="53">
        <v>0</v>
      </c>
      <c r="F71" s="53">
        <v>0</v>
      </c>
      <c r="G71" s="53">
        <v>0</v>
      </c>
    </row>
    <row r="72" spans="1:7" x14ac:dyDescent="0.2">
      <c r="A72" s="42" t="s">
        <v>92</v>
      </c>
      <c r="B72" s="18">
        <v>0</v>
      </c>
      <c r="C72" s="53">
        <v>0</v>
      </c>
      <c r="D72" s="53">
        <v>0</v>
      </c>
      <c r="E72" s="53">
        <v>0</v>
      </c>
      <c r="F72" s="53">
        <v>0</v>
      </c>
      <c r="G72" s="53">
        <v>0</v>
      </c>
    </row>
    <row r="73" spans="1:7" x14ac:dyDescent="0.2">
      <c r="A73" s="42" t="s">
        <v>93</v>
      </c>
      <c r="B73" s="18">
        <v>0</v>
      </c>
      <c r="C73" s="53">
        <v>0</v>
      </c>
      <c r="D73" s="53">
        <v>0</v>
      </c>
      <c r="E73" s="53">
        <v>0</v>
      </c>
      <c r="F73" s="53">
        <v>0</v>
      </c>
      <c r="G73" s="53">
        <v>0</v>
      </c>
    </row>
    <row r="74" spans="1:7" x14ac:dyDescent="0.2">
      <c r="A74" s="42" t="s">
        <v>94</v>
      </c>
      <c r="B74" s="18">
        <v>0</v>
      </c>
      <c r="C74" s="53">
        <v>0</v>
      </c>
      <c r="D74" s="53">
        <v>0</v>
      </c>
      <c r="E74" s="53">
        <v>0</v>
      </c>
      <c r="F74" s="53">
        <v>0</v>
      </c>
      <c r="G74" s="53">
        <v>0</v>
      </c>
    </row>
    <row r="75" spans="1:7" x14ac:dyDescent="0.2">
      <c r="A75" s="44" t="s">
        <v>95</v>
      </c>
      <c r="B75" s="30">
        <v>0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</row>
    <row r="76" spans="1:7" x14ac:dyDescent="0.2">
      <c r="A76" s="45" t="s">
        <v>8</v>
      </c>
      <c r="B76" s="31">
        <f t="shared" ref="B76:G76" si="0">SUM(B4+B12+B22+B32+B42+B52+B56+B64+B68)</f>
        <v>320754547.40000004</v>
      </c>
      <c r="C76" s="31">
        <f t="shared" si="0"/>
        <v>95826687.650000021</v>
      </c>
      <c r="D76" s="31">
        <f t="shared" si="0"/>
        <v>416581235.05000001</v>
      </c>
      <c r="E76" s="31">
        <f t="shared" si="0"/>
        <v>264081927.06000003</v>
      </c>
      <c r="F76" s="31">
        <f t="shared" si="0"/>
        <v>263811358.13000005</v>
      </c>
      <c r="G76" s="31">
        <f t="shared" si="0"/>
        <v>152499307.99000001</v>
      </c>
    </row>
    <row r="77" spans="1:7" x14ac:dyDescent="0.2">
      <c r="E77" s="32"/>
    </row>
    <row r="80" spans="1:7" x14ac:dyDescent="0.2">
      <c r="A80" s="14"/>
      <c r="B80"/>
      <c r="C80"/>
      <c r="D80" s="14"/>
      <c r="E80" s="14"/>
      <c r="F80" s="14"/>
    </row>
    <row r="81" spans="1:6" ht="12" x14ac:dyDescent="0.2">
      <c r="A81" s="16" t="s">
        <v>168</v>
      </c>
      <c r="B81"/>
      <c r="C81"/>
      <c r="D81" s="65" t="s">
        <v>172</v>
      </c>
      <c r="E81" s="65"/>
      <c r="F81" s="65"/>
    </row>
    <row r="82" spans="1:6" ht="66.75" customHeight="1" x14ac:dyDescent="0.2">
      <c r="A82" s="17" t="s">
        <v>169</v>
      </c>
      <c r="B82"/>
      <c r="C82"/>
      <c r="D82" s="62" t="s">
        <v>173</v>
      </c>
      <c r="E82" s="62"/>
      <c r="F82" s="62"/>
    </row>
    <row r="83" spans="1:6" ht="12" x14ac:dyDescent="0.2">
      <c r="A83" s="16" t="s">
        <v>170</v>
      </c>
      <c r="B83"/>
      <c r="C83"/>
      <c r="D83"/>
      <c r="E83"/>
      <c r="F83"/>
    </row>
    <row r="84" spans="1:6" ht="12" x14ac:dyDescent="0.2">
      <c r="A84" s="16" t="s">
        <v>171</v>
      </c>
      <c r="B84"/>
      <c r="C84"/>
      <c r="D84"/>
      <c r="E84"/>
      <c r="F84"/>
    </row>
  </sheetData>
  <sheetProtection formatCells="0" formatColumns="0" formatRows="0" autoFilter="0"/>
  <mergeCells count="4">
    <mergeCell ref="A1:G1"/>
    <mergeCell ref="G2:G3"/>
    <mergeCell ref="D81:F81"/>
    <mergeCell ref="D82:F82"/>
  </mergeCells>
  <printOptions horizontalCentered="1"/>
  <pageMargins left="0.31496062992125984" right="0.31496062992125984" top="0.35433070866141736" bottom="0.35433070866141736" header="0.31496062992125984" footer="0.31496062992125984"/>
  <pageSetup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0"/>
  <sheetViews>
    <sheetView showGridLines="0" zoomScaleNormal="100" workbookViewId="0">
      <selection activeCell="A2" sqref="A2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61.5" customHeight="1" x14ac:dyDescent="0.2">
      <c r="A1" s="58" t="s">
        <v>180</v>
      </c>
      <c r="B1" s="66"/>
      <c r="C1" s="66"/>
      <c r="D1" s="66"/>
      <c r="E1" s="66"/>
      <c r="F1" s="66"/>
      <c r="G1" s="67"/>
    </row>
    <row r="2" spans="1:7" x14ac:dyDescent="0.2">
      <c r="A2" s="52"/>
      <c r="B2" s="50" t="s">
        <v>0</v>
      </c>
      <c r="C2" s="49"/>
      <c r="D2" s="49"/>
      <c r="E2" s="49"/>
      <c r="F2" s="48"/>
      <c r="G2" s="63" t="s">
        <v>1</v>
      </c>
    </row>
    <row r="3" spans="1:7" ht="24.95" customHeight="1" x14ac:dyDescent="0.2">
      <c r="A3" s="54" t="s">
        <v>2</v>
      </c>
      <c r="B3" s="47" t="s">
        <v>3</v>
      </c>
      <c r="C3" s="47" t="s">
        <v>4</v>
      </c>
      <c r="D3" s="47" t="s">
        <v>5</v>
      </c>
      <c r="E3" s="47" t="s">
        <v>6</v>
      </c>
      <c r="F3" s="47" t="s">
        <v>7</v>
      </c>
      <c r="G3" s="64"/>
    </row>
    <row r="4" spans="1:7" x14ac:dyDescent="0.2">
      <c r="A4" s="25"/>
      <c r="B4" s="4"/>
      <c r="C4" s="4"/>
      <c r="D4" s="4"/>
      <c r="E4" s="4"/>
      <c r="F4" s="4"/>
      <c r="G4" s="4"/>
    </row>
    <row r="5" spans="1:7" x14ac:dyDescent="0.2">
      <c r="A5" s="10" t="s">
        <v>96</v>
      </c>
      <c r="B5" s="28">
        <f t="shared" ref="B5" si="0">SUM(B6:B13)</f>
        <v>192896648.11000001</v>
      </c>
      <c r="C5" s="57">
        <v>22759268.440000001</v>
      </c>
      <c r="D5" s="57">
        <v>215655916.55000001</v>
      </c>
      <c r="E5" s="57">
        <v>152853222.5</v>
      </c>
      <c r="F5" s="57">
        <v>152714665.40000001</v>
      </c>
      <c r="G5" s="57">
        <v>62802694.049999997</v>
      </c>
    </row>
    <row r="6" spans="1:7" x14ac:dyDescent="0.2">
      <c r="A6" s="26" t="s">
        <v>97</v>
      </c>
      <c r="B6" s="18">
        <v>38931311.75</v>
      </c>
      <c r="C6" s="53">
        <v>11397245.52</v>
      </c>
      <c r="D6" s="53">
        <v>50328557.269999996</v>
      </c>
      <c r="E6" s="53">
        <v>41730222.850000001</v>
      </c>
      <c r="F6" s="53">
        <v>41730222.850000001</v>
      </c>
      <c r="G6" s="53">
        <v>8598334.4199999943</v>
      </c>
    </row>
    <row r="7" spans="1:7" x14ac:dyDescent="0.2">
      <c r="A7" s="26" t="s">
        <v>98</v>
      </c>
      <c r="B7" s="18">
        <v>993629.1</v>
      </c>
      <c r="C7" s="53">
        <v>0</v>
      </c>
      <c r="D7" s="53">
        <v>993629.1</v>
      </c>
      <c r="E7" s="53">
        <v>656578.32999999996</v>
      </c>
      <c r="F7" s="53">
        <v>656578.32999999996</v>
      </c>
      <c r="G7" s="53">
        <v>337050.77</v>
      </c>
    </row>
    <row r="8" spans="1:7" x14ac:dyDescent="0.2">
      <c r="A8" s="26" t="s">
        <v>99</v>
      </c>
      <c r="B8" s="18">
        <v>13526402.77</v>
      </c>
      <c r="C8" s="53">
        <v>2990679.56</v>
      </c>
      <c r="D8" s="53">
        <v>16517082.33</v>
      </c>
      <c r="E8" s="53">
        <v>12191695.83</v>
      </c>
      <c r="F8" s="53">
        <v>12191695.83</v>
      </c>
      <c r="G8" s="53">
        <v>4325386.5</v>
      </c>
    </row>
    <row r="9" spans="1:7" x14ac:dyDescent="0.2">
      <c r="A9" s="26" t="s">
        <v>100</v>
      </c>
      <c r="B9" s="18">
        <v>0</v>
      </c>
      <c r="C9" s="53">
        <v>0</v>
      </c>
      <c r="D9" s="53">
        <v>0</v>
      </c>
      <c r="E9" s="53">
        <v>0</v>
      </c>
      <c r="F9" s="53">
        <v>0</v>
      </c>
      <c r="G9" s="53">
        <v>0</v>
      </c>
    </row>
    <row r="10" spans="1:7" x14ac:dyDescent="0.2">
      <c r="A10" s="26" t="s">
        <v>101</v>
      </c>
      <c r="B10" s="18">
        <v>27557398.469999999</v>
      </c>
      <c r="C10" s="53">
        <v>429463.63</v>
      </c>
      <c r="D10" s="53">
        <v>27986862.099999998</v>
      </c>
      <c r="E10" s="53">
        <v>18761102.050000001</v>
      </c>
      <c r="F10" s="53">
        <v>18761102.050000001</v>
      </c>
      <c r="G10" s="53">
        <v>9225760.049999997</v>
      </c>
    </row>
    <row r="11" spans="1:7" x14ac:dyDescent="0.2">
      <c r="A11" s="26" t="s">
        <v>102</v>
      </c>
      <c r="B11" s="18">
        <v>0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</row>
    <row r="12" spans="1:7" x14ac:dyDescent="0.2">
      <c r="A12" s="26" t="s">
        <v>103</v>
      </c>
      <c r="B12" s="18">
        <v>98112753.760000005</v>
      </c>
      <c r="C12" s="53">
        <v>7114515.7999999998</v>
      </c>
      <c r="D12" s="53">
        <v>105227269.56</v>
      </c>
      <c r="E12" s="53">
        <v>69580197.840000004</v>
      </c>
      <c r="F12" s="53">
        <v>69441640.739999995</v>
      </c>
      <c r="G12" s="53">
        <v>35647071.719999999</v>
      </c>
    </row>
    <row r="13" spans="1:7" x14ac:dyDescent="0.2">
      <c r="A13" s="26" t="s">
        <v>53</v>
      </c>
      <c r="B13" s="18">
        <v>13775152.26</v>
      </c>
      <c r="C13" s="53">
        <v>827363.93</v>
      </c>
      <c r="D13" s="53">
        <v>14602516.189999999</v>
      </c>
      <c r="E13" s="53">
        <v>9933425.5999999996</v>
      </c>
      <c r="F13" s="53">
        <v>9933425.5999999996</v>
      </c>
      <c r="G13" s="53">
        <v>4669090.59</v>
      </c>
    </row>
    <row r="14" spans="1:7" x14ac:dyDescent="0.2">
      <c r="A14" s="27"/>
      <c r="B14" s="18"/>
      <c r="C14" s="53"/>
      <c r="D14" s="53"/>
      <c r="E14" s="53"/>
      <c r="F14" s="53"/>
      <c r="G14" s="53"/>
    </row>
    <row r="15" spans="1:7" x14ac:dyDescent="0.2">
      <c r="A15" s="10" t="s">
        <v>104</v>
      </c>
      <c r="B15" s="28">
        <f t="shared" ref="B15" si="1">SUM(B16:B22)</f>
        <v>120100645.39</v>
      </c>
      <c r="C15" s="57">
        <v>73030687.210000008</v>
      </c>
      <c r="D15" s="57">
        <v>193131332.59999999</v>
      </c>
      <c r="E15" s="57">
        <v>109374089.02000001</v>
      </c>
      <c r="F15" s="57">
        <v>109242077.19</v>
      </c>
      <c r="G15" s="57">
        <v>83757243.579999983</v>
      </c>
    </row>
    <row r="16" spans="1:7" x14ac:dyDescent="0.2">
      <c r="A16" s="26" t="s">
        <v>105</v>
      </c>
      <c r="B16" s="18">
        <v>2164825.42</v>
      </c>
      <c r="C16" s="53">
        <v>-105202.32</v>
      </c>
      <c r="D16" s="53">
        <v>2059623.0999999999</v>
      </c>
      <c r="E16" s="53">
        <v>1309892.8899999999</v>
      </c>
      <c r="F16" s="53">
        <v>1309892.8899999999</v>
      </c>
      <c r="G16" s="53">
        <v>749730.21</v>
      </c>
    </row>
    <row r="17" spans="1:7" x14ac:dyDescent="0.2">
      <c r="A17" s="26" t="s">
        <v>106</v>
      </c>
      <c r="B17" s="18">
        <v>99215564.719999999</v>
      </c>
      <c r="C17" s="53">
        <v>70422709.689999998</v>
      </c>
      <c r="D17" s="53">
        <v>169638274.41</v>
      </c>
      <c r="E17" s="53">
        <v>92880705.430000007</v>
      </c>
      <c r="F17" s="53">
        <v>92761343.599999994</v>
      </c>
      <c r="G17" s="53">
        <v>76757568.979999989</v>
      </c>
    </row>
    <row r="18" spans="1:7" x14ac:dyDescent="0.2">
      <c r="A18" s="26" t="s">
        <v>107</v>
      </c>
      <c r="B18" s="18">
        <v>0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</row>
    <row r="19" spans="1:7" x14ac:dyDescent="0.2">
      <c r="A19" s="26" t="s">
        <v>108</v>
      </c>
      <c r="B19" s="18">
        <v>12495875.42</v>
      </c>
      <c r="C19" s="53">
        <v>752715.9</v>
      </c>
      <c r="D19" s="53">
        <v>13248591.32</v>
      </c>
      <c r="E19" s="53">
        <v>9567406.2100000009</v>
      </c>
      <c r="F19" s="53">
        <v>9554756.2100000009</v>
      </c>
      <c r="G19" s="53">
        <v>3681185.1099999994</v>
      </c>
    </row>
    <row r="20" spans="1:7" x14ac:dyDescent="0.2">
      <c r="A20" s="26" t="s">
        <v>109</v>
      </c>
      <c r="B20" s="18">
        <v>3745575.36</v>
      </c>
      <c r="C20" s="53">
        <v>1645463.94</v>
      </c>
      <c r="D20" s="53">
        <v>5391039.2999999998</v>
      </c>
      <c r="E20" s="53">
        <v>3764032.04</v>
      </c>
      <c r="F20" s="53">
        <v>3764032.04</v>
      </c>
      <c r="G20" s="53">
        <v>1627007.2599999998</v>
      </c>
    </row>
    <row r="21" spans="1:7" x14ac:dyDescent="0.2">
      <c r="A21" s="26" t="s">
        <v>110</v>
      </c>
      <c r="B21" s="18">
        <v>1748065</v>
      </c>
      <c r="C21" s="53">
        <v>315000</v>
      </c>
      <c r="D21" s="53">
        <v>2063065</v>
      </c>
      <c r="E21" s="53">
        <v>1377016.67</v>
      </c>
      <c r="F21" s="53">
        <v>1377016.67</v>
      </c>
      <c r="G21" s="53">
        <v>686048.33000000007</v>
      </c>
    </row>
    <row r="22" spans="1:7" x14ac:dyDescent="0.2">
      <c r="A22" s="26" t="s">
        <v>111</v>
      </c>
      <c r="B22" s="18">
        <v>730739.47</v>
      </c>
      <c r="C22" s="53">
        <v>0</v>
      </c>
      <c r="D22" s="53">
        <v>730739.47</v>
      </c>
      <c r="E22" s="53">
        <v>475035.78</v>
      </c>
      <c r="F22" s="53">
        <v>475035.78</v>
      </c>
      <c r="G22" s="53">
        <v>255703.68999999994</v>
      </c>
    </row>
    <row r="23" spans="1:7" x14ac:dyDescent="0.2">
      <c r="A23" s="27"/>
      <c r="B23" s="18"/>
      <c r="C23" s="53"/>
      <c r="D23" s="53"/>
      <c r="E23" s="53"/>
      <c r="F23" s="53"/>
      <c r="G23" s="53"/>
    </row>
    <row r="24" spans="1:7" x14ac:dyDescent="0.2">
      <c r="A24" s="10" t="s">
        <v>112</v>
      </c>
      <c r="B24" s="28">
        <f t="shared" ref="B24" si="2">SUM(B25:B33)</f>
        <v>7757253.9000000004</v>
      </c>
      <c r="C24" s="57">
        <v>36732</v>
      </c>
      <c r="D24" s="57">
        <v>7793985.9000000004</v>
      </c>
      <c r="E24" s="57">
        <v>1854615.54</v>
      </c>
      <c r="F24" s="57">
        <v>1854615.54</v>
      </c>
      <c r="G24" s="57">
        <v>5939370.3599999994</v>
      </c>
    </row>
    <row r="25" spans="1:7" x14ac:dyDescent="0.2">
      <c r="A25" s="26" t="s">
        <v>113</v>
      </c>
      <c r="B25" s="18">
        <v>0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</row>
    <row r="26" spans="1:7" x14ac:dyDescent="0.2">
      <c r="A26" s="26" t="s">
        <v>114</v>
      </c>
      <c r="B26" s="18">
        <v>0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</row>
    <row r="27" spans="1:7" x14ac:dyDescent="0.2">
      <c r="A27" s="26" t="s">
        <v>115</v>
      </c>
      <c r="B27" s="18">
        <v>0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</row>
    <row r="28" spans="1:7" x14ac:dyDescent="0.2">
      <c r="A28" s="26" t="s">
        <v>116</v>
      </c>
      <c r="B28" s="18">
        <v>0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</row>
    <row r="29" spans="1:7" x14ac:dyDescent="0.2">
      <c r="A29" s="26" t="s">
        <v>117</v>
      </c>
      <c r="B29" s="18">
        <v>0</v>
      </c>
      <c r="C29" s="53">
        <v>0</v>
      </c>
      <c r="D29" s="53">
        <v>0</v>
      </c>
      <c r="E29" s="53">
        <v>0</v>
      </c>
      <c r="F29" s="53">
        <v>0</v>
      </c>
      <c r="G29" s="53">
        <v>0</v>
      </c>
    </row>
    <row r="30" spans="1:7" x14ac:dyDescent="0.2">
      <c r="A30" s="26" t="s">
        <v>118</v>
      </c>
      <c r="B30" s="18">
        <v>0</v>
      </c>
      <c r="C30" s="53">
        <v>0</v>
      </c>
      <c r="D30" s="53">
        <v>0</v>
      </c>
      <c r="E30" s="53">
        <v>0</v>
      </c>
      <c r="F30" s="53">
        <v>0</v>
      </c>
      <c r="G30" s="53">
        <v>0</v>
      </c>
    </row>
    <row r="31" spans="1:7" x14ac:dyDescent="0.2">
      <c r="A31" s="26" t="s">
        <v>119</v>
      </c>
      <c r="B31" s="18">
        <v>3563206.6</v>
      </c>
      <c r="C31" s="53">
        <v>20000</v>
      </c>
      <c r="D31" s="53">
        <v>3583206.6</v>
      </c>
      <c r="E31" s="53">
        <v>881039.94</v>
      </c>
      <c r="F31" s="53">
        <v>881039.94</v>
      </c>
      <c r="G31" s="53">
        <v>2702166.66</v>
      </c>
    </row>
    <row r="32" spans="1:7" x14ac:dyDescent="0.2">
      <c r="A32" s="26" t="s">
        <v>120</v>
      </c>
      <c r="B32" s="18">
        <v>4194047.3</v>
      </c>
      <c r="C32" s="53">
        <v>16732</v>
      </c>
      <c r="D32" s="53">
        <v>4210779.3</v>
      </c>
      <c r="E32" s="53">
        <v>973575.6</v>
      </c>
      <c r="F32" s="53">
        <v>973575.6</v>
      </c>
      <c r="G32" s="53">
        <v>3237203.6999999997</v>
      </c>
    </row>
    <row r="33" spans="1:7" x14ac:dyDescent="0.2">
      <c r="A33" s="26" t="s">
        <v>121</v>
      </c>
      <c r="B33" s="18">
        <v>0</v>
      </c>
      <c r="C33" s="53">
        <v>0</v>
      </c>
      <c r="D33" s="53">
        <v>0</v>
      </c>
      <c r="E33" s="53">
        <v>0</v>
      </c>
      <c r="F33" s="53">
        <v>0</v>
      </c>
      <c r="G33" s="53">
        <v>0</v>
      </c>
    </row>
    <row r="34" spans="1:7" x14ac:dyDescent="0.2">
      <c r="A34" s="27"/>
      <c r="B34" s="18"/>
      <c r="C34" s="53"/>
      <c r="D34" s="53"/>
      <c r="E34" s="53"/>
      <c r="F34" s="53"/>
      <c r="G34" s="53"/>
    </row>
    <row r="35" spans="1:7" x14ac:dyDescent="0.2">
      <c r="A35" s="10" t="s">
        <v>122</v>
      </c>
      <c r="B35" s="28">
        <f t="shared" ref="B35" si="3">SUM(B36:B39)</f>
        <v>0</v>
      </c>
      <c r="C35" s="57">
        <v>0</v>
      </c>
      <c r="D35" s="57">
        <v>0</v>
      </c>
      <c r="E35" s="57">
        <v>0</v>
      </c>
      <c r="F35" s="57">
        <v>0</v>
      </c>
      <c r="G35" s="57">
        <v>0</v>
      </c>
    </row>
    <row r="36" spans="1:7" x14ac:dyDescent="0.2">
      <c r="A36" s="26" t="s">
        <v>123</v>
      </c>
      <c r="B36" s="18">
        <v>0</v>
      </c>
      <c r="C36" s="53">
        <v>0</v>
      </c>
      <c r="D36" s="53">
        <v>0</v>
      </c>
      <c r="E36" s="53">
        <v>0</v>
      </c>
      <c r="F36" s="53">
        <v>0</v>
      </c>
      <c r="G36" s="53">
        <v>0</v>
      </c>
    </row>
    <row r="37" spans="1:7" ht="22.5" x14ac:dyDescent="0.2">
      <c r="A37" s="26" t="s">
        <v>124</v>
      </c>
      <c r="B37" s="18">
        <v>0</v>
      </c>
      <c r="C37" s="53">
        <v>0</v>
      </c>
      <c r="D37" s="53">
        <v>0</v>
      </c>
      <c r="E37" s="53">
        <v>0</v>
      </c>
      <c r="F37" s="53">
        <v>0</v>
      </c>
      <c r="G37" s="53">
        <v>0</v>
      </c>
    </row>
    <row r="38" spans="1:7" x14ac:dyDescent="0.2">
      <c r="A38" s="26" t="s">
        <v>125</v>
      </c>
      <c r="B38" s="18">
        <v>0</v>
      </c>
      <c r="C38" s="53">
        <v>0</v>
      </c>
      <c r="D38" s="53">
        <v>0</v>
      </c>
      <c r="E38" s="53">
        <v>0</v>
      </c>
      <c r="F38" s="53">
        <v>0</v>
      </c>
      <c r="G38" s="53">
        <v>0</v>
      </c>
    </row>
    <row r="39" spans="1:7" x14ac:dyDescent="0.2">
      <c r="A39" s="26" t="s">
        <v>126</v>
      </c>
      <c r="B39" s="18">
        <v>0</v>
      </c>
      <c r="C39" s="53">
        <v>0</v>
      </c>
      <c r="D39" s="53">
        <v>0</v>
      </c>
      <c r="E39" s="53">
        <v>0</v>
      </c>
      <c r="F39" s="53">
        <v>0</v>
      </c>
      <c r="G39" s="53">
        <v>0</v>
      </c>
    </row>
    <row r="40" spans="1:7" x14ac:dyDescent="0.2">
      <c r="A40" s="27"/>
      <c r="B40" s="18"/>
      <c r="C40" s="18"/>
      <c r="D40" s="18"/>
      <c r="E40" s="18"/>
      <c r="F40" s="18"/>
      <c r="G40" s="18"/>
    </row>
    <row r="41" spans="1:7" x14ac:dyDescent="0.2">
      <c r="A41" s="21" t="s">
        <v>8</v>
      </c>
      <c r="B41" s="19">
        <f t="shared" ref="B41:G41" si="4">SUM(B35+B24+B15+B5)</f>
        <v>320754547.40000004</v>
      </c>
      <c r="C41" s="19">
        <f t="shared" si="4"/>
        <v>95826687.650000006</v>
      </c>
      <c r="D41" s="19">
        <f t="shared" si="4"/>
        <v>416581235.05000001</v>
      </c>
      <c r="E41" s="19">
        <f t="shared" si="4"/>
        <v>264081927.06</v>
      </c>
      <c r="F41" s="19">
        <f t="shared" si="4"/>
        <v>263811358.13</v>
      </c>
      <c r="G41" s="19">
        <f t="shared" si="4"/>
        <v>152499307.98999998</v>
      </c>
    </row>
    <row r="46" spans="1:7" x14ac:dyDescent="0.2">
      <c r="A46" s="14"/>
      <c r="B46"/>
      <c r="C46"/>
      <c r="D46" s="14"/>
      <c r="E46" s="14"/>
      <c r="F46" s="14"/>
    </row>
    <row r="47" spans="1:7" ht="12" x14ac:dyDescent="0.2">
      <c r="A47" s="13" t="s">
        <v>168</v>
      </c>
      <c r="B47"/>
      <c r="C47"/>
      <c r="D47" s="68" t="s">
        <v>172</v>
      </c>
      <c r="E47" s="68"/>
      <c r="F47" s="68"/>
    </row>
    <row r="48" spans="1:7" ht="47.25" customHeight="1" x14ac:dyDescent="0.2">
      <c r="A48" s="15" t="s">
        <v>169</v>
      </c>
      <c r="B48"/>
      <c r="C48"/>
      <c r="D48" s="69" t="s">
        <v>173</v>
      </c>
      <c r="E48" s="69"/>
      <c r="F48" s="69"/>
    </row>
    <row r="49" spans="1:1" ht="12" x14ac:dyDescent="0.2">
      <c r="A49" s="13" t="s">
        <v>170</v>
      </c>
    </row>
    <row r="50" spans="1:1" ht="12" x14ac:dyDescent="0.2">
      <c r="A50" s="13" t="s">
        <v>171</v>
      </c>
    </row>
  </sheetData>
  <sheetProtection formatCells="0" formatColumns="0" formatRows="0" autoFilter="0"/>
  <mergeCells count="4">
    <mergeCell ref="G2:G3"/>
    <mergeCell ref="A1:G1"/>
    <mergeCell ref="D47:F47"/>
    <mergeCell ref="D48:F48"/>
  </mergeCells>
  <printOptions horizontalCentered="1"/>
  <pageMargins left="0.31496062992125984" right="0.31496062992125984" top="0.35433070866141736" bottom="0.35433070866141736" header="0.31496062992125984" footer="0.31496062992125984"/>
  <pageSetup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CA</vt:lpstr>
      <vt:lpstr>CTG</vt:lpstr>
      <vt:lpstr>COG</vt:lpstr>
      <vt:lpstr>CFG</vt:lpstr>
      <vt:lpstr>COG!Área_de_impresión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Robe sandoval</cp:lastModifiedBy>
  <cp:revision/>
  <cp:lastPrinted>2026-10-16T18:12:10Z</cp:lastPrinted>
  <dcterms:created xsi:type="dcterms:W3CDTF">2014-02-10T03:37:14Z</dcterms:created>
  <dcterms:modified xsi:type="dcterms:W3CDTF">2026-10-16T18:12:11Z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